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codeName="ThisWorkbook" defaultThemeVersion="124226"/>
  <xr:revisionPtr revIDLastSave="0" documentId="13_ncr:1_{E5041158-2A9F-4B95-965F-AF5ECA2AA9B3}" xr6:coauthVersionLast="36" xr6:coauthVersionMax="36" xr10:uidLastSave="{00000000-0000-0000-0000-000000000000}"/>
  <bookViews>
    <workbookView xWindow="0" yWindow="0" windowWidth="28800" windowHeight="12015" tabRatio="762" xr2:uid="{00000000-000D-0000-FFFF-FFFF00000000}"/>
  </bookViews>
  <sheets>
    <sheet name="年齢階層別_普及率(金額)" sheetId="49" r:id="rId1"/>
    <sheet name="男女別_普及率(金額)" sheetId="90" r:id="rId2"/>
    <sheet name="年齢階層別_普及率(数量)" sheetId="50" r:id="rId3"/>
    <sheet name="男女別_普及率(数量)" sheetId="92" r:id="rId4"/>
    <sheet name="市区町村別_普及率" sheetId="19" r:id="rId5"/>
    <sheet name="市区町村別_普及率(金額)グラフ" sheetId="61" r:id="rId6"/>
    <sheet name="市区町村別_普及率(金額)MAP" sheetId="95" r:id="rId7"/>
    <sheet name="市区町村別_普及率(数量)グラフ" sheetId="62" r:id="rId8"/>
    <sheet name="市区町村別_普及率(数量)MAP" sheetId="96" r:id="rId9"/>
    <sheet name="ポテンシャル(金額)" sheetId="55" r:id="rId10"/>
    <sheet name="市区町村別_ポテンシャル(金額)" sheetId="58" r:id="rId11"/>
    <sheet name="ポテンシャル(数量)" sheetId="56" r:id="rId12"/>
    <sheet name="市区町村別_ポテンシャル(数量)" sheetId="59" r:id="rId13"/>
    <sheet name="市区町村別_ポテンシャル(数量)グラフ" sheetId="60" r:id="rId14"/>
  </sheets>
  <definedNames>
    <definedName name="_xlnm._FilterDatabase" localSheetId="4" hidden="1">市区町村別_普及率!$B$1:$G$80</definedName>
    <definedName name="_Order1" hidden="1">255</definedName>
    <definedName name="_xlnm.Print_Area" localSheetId="9">'ポテンシャル(金額)'!$A$1:$P$29</definedName>
    <definedName name="_xlnm.Print_Area" localSheetId="11">'ポテンシャル(数量)'!$A$1:$U$32</definedName>
    <definedName name="_xlnm.Print_Area" localSheetId="10">'市区町村別_ポテンシャル(金額)'!$A$1:$L$79</definedName>
    <definedName name="_xlnm.Print_Area" localSheetId="12">'市区町村別_ポテンシャル(数量)'!$A$1:$N$79</definedName>
    <definedName name="_xlnm.Print_Area" localSheetId="13">'市区町村別_ポテンシャル(数量)グラフ'!$A$1:$R$78</definedName>
    <definedName name="_xlnm.Print_Area" localSheetId="4">市区町村別_普及率!$A$1:$H$80</definedName>
    <definedName name="_xlnm.Print_Area" localSheetId="6">'市区町村別_普及率(金額)MAP'!$A$1:$W$122</definedName>
    <definedName name="_xlnm.Print_Area" localSheetId="5">'市区町村別_普及率(金額)グラフ'!$A$1:$R$78</definedName>
    <definedName name="_xlnm.Print_Area" localSheetId="8">'市区町村別_普及率(数量)MAP'!$A$1:$W$122</definedName>
    <definedName name="_xlnm.Print_Area" localSheetId="7">'市区町村別_普及率(数量)グラフ'!$A$1:$R$78</definedName>
    <definedName name="_xlnm.Print_Area" localSheetId="1">'男女別_普及率(金額)'!$A$1:$J$14</definedName>
    <definedName name="_xlnm.Print_Area" localSheetId="3">'男女別_普及率(数量)'!$A$1:$J$13</definedName>
    <definedName name="_xlnm.Print_Area" localSheetId="0">'年齢階層別_普及率(金額)'!$A$1:$P$64</definedName>
    <definedName name="_xlnm.Print_Area" localSheetId="2">'年齢階層別_普及率(数量)'!$A$1:$P$62</definedName>
    <definedName name="_xlnm.Print_Titles" localSheetId="10">'市区町村別_ポテンシャル(金額)'!$1:$4</definedName>
    <definedName name="_xlnm.Print_Titles" localSheetId="12">'市区町村別_ポテンシャル(数量)'!$1:$4</definedName>
    <definedName name="_xlnm.Print_Titles" localSheetId="4">市区町村別_普及率!$1:$5</definedName>
  </definedNames>
  <calcPr calcId="191029"/>
</workbook>
</file>

<file path=xl/calcChain.xml><?xml version="1.0" encoding="utf-8"?>
<calcChain xmlns="http://schemas.openxmlformats.org/spreadsheetml/2006/main">
  <c r="F80" i="19" l="1"/>
  <c r="H5" i="59"/>
  <c r="H76" i="59"/>
  <c r="G76" i="59"/>
  <c r="E76" i="59"/>
  <c r="H9" i="59"/>
  <c r="G9" i="59"/>
  <c r="H78" i="59"/>
  <c r="L78" i="59"/>
  <c r="H77" i="59"/>
  <c r="G77" i="59"/>
  <c r="E77" i="59"/>
  <c r="H75" i="59"/>
  <c r="G75" i="59"/>
  <c r="E75" i="59"/>
  <c r="H74" i="59"/>
  <c r="L74" i="59"/>
  <c r="H73" i="59"/>
  <c r="G73" i="59"/>
  <c r="E73" i="59"/>
  <c r="H72" i="59"/>
  <c r="G72" i="59"/>
  <c r="E72" i="59"/>
  <c r="H71" i="59"/>
  <c r="G71" i="59"/>
  <c r="E71" i="59"/>
  <c r="H70" i="59"/>
  <c r="G70" i="59"/>
  <c r="E70" i="59"/>
  <c r="H69" i="59"/>
  <c r="G69" i="59"/>
  <c r="E69" i="59"/>
  <c r="H68" i="59"/>
  <c r="G68" i="59"/>
  <c r="E68" i="59"/>
  <c r="H67" i="59"/>
  <c r="G67" i="59"/>
  <c r="E67" i="59"/>
  <c r="H66" i="59"/>
  <c r="N66" i="59"/>
  <c r="H65" i="59"/>
  <c r="G65" i="59"/>
  <c r="E65" i="59"/>
  <c r="H64" i="59"/>
  <c r="G64" i="59"/>
  <c r="E64" i="59"/>
  <c r="H63" i="59"/>
  <c r="G63" i="59"/>
  <c r="E63" i="59"/>
  <c r="H62" i="59"/>
  <c r="G62" i="59"/>
  <c r="E62" i="59"/>
  <c r="H61" i="59"/>
  <c r="G61" i="59"/>
  <c r="E61" i="59"/>
  <c r="H60" i="59"/>
  <c r="G60" i="59"/>
  <c r="E60" i="59"/>
  <c r="H59" i="59"/>
  <c r="G59" i="59"/>
  <c r="E59" i="59"/>
  <c r="H58" i="59"/>
  <c r="G58" i="59"/>
  <c r="E58" i="59"/>
  <c r="H57" i="59"/>
  <c r="G57" i="59"/>
  <c r="E57" i="59"/>
  <c r="H56" i="59"/>
  <c r="G56" i="59"/>
  <c r="E56" i="59"/>
  <c r="H55" i="59"/>
  <c r="G55" i="59"/>
  <c r="E55" i="59"/>
  <c r="H54" i="59"/>
  <c r="N54" i="59"/>
  <c r="H53" i="59"/>
  <c r="G53" i="59"/>
  <c r="E53" i="59"/>
  <c r="H52" i="59"/>
  <c r="G52" i="59"/>
  <c r="E52" i="59"/>
  <c r="H51" i="59"/>
  <c r="G51" i="59"/>
  <c r="E51" i="59"/>
  <c r="H50" i="59"/>
  <c r="N50" i="59"/>
  <c r="H49" i="59"/>
  <c r="G49" i="59"/>
  <c r="E49" i="59"/>
  <c r="H48" i="59"/>
  <c r="G48" i="59"/>
  <c r="E48" i="59"/>
  <c r="H47" i="59"/>
  <c r="G47" i="59"/>
  <c r="E47" i="59"/>
  <c r="H46" i="59"/>
  <c r="G46" i="59"/>
  <c r="E46" i="59"/>
  <c r="H45" i="59"/>
  <c r="G45" i="59"/>
  <c r="E45" i="59"/>
  <c r="H44" i="59"/>
  <c r="G44" i="59"/>
  <c r="E44" i="59"/>
  <c r="H43" i="59"/>
  <c r="G43" i="59"/>
  <c r="E43" i="59"/>
  <c r="H42" i="59"/>
  <c r="G42" i="59"/>
  <c r="E42" i="59"/>
  <c r="H41" i="59"/>
  <c r="G41" i="59"/>
  <c r="E41" i="59"/>
  <c r="H40" i="59"/>
  <c r="G40" i="59"/>
  <c r="E40" i="59"/>
  <c r="H39" i="59"/>
  <c r="G39" i="59"/>
  <c r="E39" i="59"/>
  <c r="H38" i="59"/>
  <c r="G38" i="59"/>
  <c r="E38" i="59"/>
  <c r="H37" i="59"/>
  <c r="G37" i="59"/>
  <c r="E37" i="59"/>
  <c r="H36" i="59"/>
  <c r="G36" i="59"/>
  <c r="E36" i="59"/>
  <c r="H35" i="59"/>
  <c r="G35" i="59"/>
  <c r="E35" i="59"/>
  <c r="H34" i="59"/>
  <c r="G34" i="59"/>
  <c r="E34" i="59"/>
  <c r="H33" i="59"/>
  <c r="G33" i="59"/>
  <c r="E33" i="59"/>
  <c r="H32" i="59"/>
  <c r="G32" i="59"/>
  <c r="E32" i="59"/>
  <c r="H31" i="59"/>
  <c r="H30" i="59"/>
  <c r="H29" i="59"/>
  <c r="G29" i="59"/>
  <c r="E29" i="59"/>
  <c r="H28" i="59"/>
  <c r="G28" i="59"/>
  <c r="E28" i="59"/>
  <c r="H27" i="59"/>
  <c r="G27" i="59"/>
  <c r="E27" i="59"/>
  <c r="H26" i="59"/>
  <c r="G26" i="59"/>
  <c r="E26" i="59"/>
  <c r="H25" i="59"/>
  <c r="G25" i="59"/>
  <c r="E25" i="59"/>
  <c r="H24" i="59"/>
  <c r="G24" i="59"/>
  <c r="E24" i="59"/>
  <c r="H23" i="59"/>
  <c r="G23" i="59"/>
  <c r="E23" i="59"/>
  <c r="H22" i="59"/>
  <c r="G22" i="59"/>
  <c r="E22" i="59"/>
  <c r="H21" i="59"/>
  <c r="G21" i="59"/>
  <c r="E21" i="59"/>
  <c r="H20" i="59"/>
  <c r="G20" i="59"/>
  <c r="E20" i="59"/>
  <c r="H19" i="59"/>
  <c r="G19" i="59"/>
  <c r="E19" i="59"/>
  <c r="H18" i="59"/>
  <c r="G18" i="59"/>
  <c r="E18" i="59"/>
  <c r="H17" i="59"/>
  <c r="G17" i="59"/>
  <c r="E17" i="59"/>
  <c r="H16" i="59"/>
  <c r="G16" i="59"/>
  <c r="E16" i="59"/>
  <c r="H15" i="59"/>
  <c r="G15" i="59"/>
  <c r="E15" i="59"/>
  <c r="H14" i="59"/>
  <c r="G14" i="59"/>
  <c r="E14" i="59"/>
  <c r="H13" i="59"/>
  <c r="G13" i="59"/>
  <c r="E13" i="59"/>
  <c r="H12" i="59"/>
  <c r="G12" i="59"/>
  <c r="E12" i="59"/>
  <c r="H11" i="59"/>
  <c r="G11" i="59"/>
  <c r="E11" i="59"/>
  <c r="H10" i="59"/>
  <c r="G10" i="59"/>
  <c r="E10" i="59"/>
  <c r="H8" i="59"/>
  <c r="G8" i="59"/>
  <c r="E8" i="59"/>
  <c r="H7" i="59"/>
  <c r="G7" i="59"/>
  <c r="E7" i="59"/>
  <c r="H6" i="59"/>
  <c r="G6" i="59"/>
  <c r="H22" i="58"/>
  <c r="G22" i="58"/>
  <c r="E22" i="58"/>
  <c r="H5" i="58"/>
  <c r="H78" i="58"/>
  <c r="G78" i="58"/>
  <c r="E78" i="58"/>
  <c r="H77" i="58"/>
  <c r="G77" i="58"/>
  <c r="E77" i="58"/>
  <c r="H76" i="58"/>
  <c r="G76" i="58"/>
  <c r="E76" i="58"/>
  <c r="H75" i="58"/>
  <c r="G75" i="58"/>
  <c r="E75" i="58"/>
  <c r="H74" i="58"/>
  <c r="G74" i="58"/>
  <c r="E74" i="58"/>
  <c r="H73" i="58"/>
  <c r="G73" i="58"/>
  <c r="E73" i="58"/>
  <c r="H72" i="58"/>
  <c r="G72" i="58"/>
  <c r="E72" i="58"/>
  <c r="H71" i="58"/>
  <c r="G71" i="58"/>
  <c r="E71" i="58"/>
  <c r="H70" i="58"/>
  <c r="G70" i="58"/>
  <c r="E70" i="58"/>
  <c r="H69" i="58"/>
  <c r="G69" i="58"/>
  <c r="E69" i="58"/>
  <c r="H68" i="58"/>
  <c r="G68" i="58"/>
  <c r="E68" i="58"/>
  <c r="H67" i="58"/>
  <c r="G67" i="58"/>
  <c r="E67" i="58"/>
  <c r="H66" i="58"/>
  <c r="G66" i="58"/>
  <c r="E66" i="58"/>
  <c r="H65" i="58"/>
  <c r="G65" i="58"/>
  <c r="E65" i="58"/>
  <c r="H64" i="58"/>
  <c r="G64" i="58"/>
  <c r="E64" i="58"/>
  <c r="H63" i="58"/>
  <c r="G63" i="58"/>
  <c r="E63" i="58"/>
  <c r="H62" i="58"/>
  <c r="G62" i="58"/>
  <c r="E62" i="58"/>
  <c r="H61" i="58"/>
  <c r="G61" i="58"/>
  <c r="E61" i="58"/>
  <c r="H60" i="58"/>
  <c r="G60" i="58"/>
  <c r="E60" i="58"/>
  <c r="H59" i="58"/>
  <c r="G59" i="58"/>
  <c r="E59" i="58"/>
  <c r="H58" i="58"/>
  <c r="G58" i="58"/>
  <c r="E58" i="58"/>
  <c r="H57" i="58"/>
  <c r="G57" i="58"/>
  <c r="E57" i="58"/>
  <c r="H56" i="58"/>
  <c r="G56" i="58"/>
  <c r="E56" i="58"/>
  <c r="H55" i="58"/>
  <c r="G55" i="58"/>
  <c r="E55" i="58"/>
  <c r="H54" i="58"/>
  <c r="G54" i="58"/>
  <c r="E54" i="58"/>
  <c r="H53" i="58"/>
  <c r="G53" i="58"/>
  <c r="E53" i="58"/>
  <c r="H52" i="58"/>
  <c r="G52" i="58"/>
  <c r="E52" i="58"/>
  <c r="H51" i="58"/>
  <c r="G51" i="58"/>
  <c r="E51" i="58"/>
  <c r="H50" i="58"/>
  <c r="G50" i="58"/>
  <c r="E50" i="58"/>
  <c r="H49" i="58"/>
  <c r="G49" i="58"/>
  <c r="E49" i="58"/>
  <c r="H48" i="58"/>
  <c r="G48" i="58"/>
  <c r="E48" i="58"/>
  <c r="H47" i="58"/>
  <c r="G47" i="58"/>
  <c r="E47" i="58"/>
  <c r="H46" i="58"/>
  <c r="G46" i="58"/>
  <c r="E46" i="58"/>
  <c r="H45" i="58"/>
  <c r="G45" i="58"/>
  <c r="E45" i="58"/>
  <c r="H44" i="58"/>
  <c r="G44" i="58"/>
  <c r="E44" i="58"/>
  <c r="H43" i="58"/>
  <c r="G43" i="58"/>
  <c r="E43" i="58"/>
  <c r="H42" i="58"/>
  <c r="G42" i="58"/>
  <c r="E42" i="58"/>
  <c r="H41" i="58"/>
  <c r="G41" i="58"/>
  <c r="E41" i="58"/>
  <c r="H40" i="58"/>
  <c r="G40" i="58"/>
  <c r="E40" i="58"/>
  <c r="H39" i="58"/>
  <c r="G39" i="58"/>
  <c r="E39" i="58"/>
  <c r="H38" i="58"/>
  <c r="G38" i="58"/>
  <c r="E38" i="58"/>
  <c r="H37" i="58"/>
  <c r="G37" i="58"/>
  <c r="E37" i="58"/>
  <c r="H36" i="58"/>
  <c r="G36" i="58"/>
  <c r="E36" i="58"/>
  <c r="H35" i="58"/>
  <c r="G35" i="58"/>
  <c r="E35" i="58"/>
  <c r="H34" i="58"/>
  <c r="G34" i="58"/>
  <c r="E34" i="58"/>
  <c r="H33" i="58"/>
  <c r="G33" i="58"/>
  <c r="E33" i="58"/>
  <c r="H32" i="58"/>
  <c r="G32" i="58"/>
  <c r="E32" i="58"/>
  <c r="H31" i="58"/>
  <c r="H30" i="58"/>
  <c r="H29" i="58"/>
  <c r="G29" i="58"/>
  <c r="E29" i="58"/>
  <c r="H28" i="58"/>
  <c r="G28" i="58"/>
  <c r="E28" i="58"/>
  <c r="H27" i="58"/>
  <c r="G27" i="58"/>
  <c r="E27" i="58"/>
  <c r="H26" i="58"/>
  <c r="G26" i="58"/>
  <c r="E26" i="58"/>
  <c r="H25" i="58"/>
  <c r="G25" i="58"/>
  <c r="E25" i="58"/>
  <c r="H24" i="58"/>
  <c r="G24" i="58"/>
  <c r="E24" i="58"/>
  <c r="H23" i="58"/>
  <c r="G23" i="58"/>
  <c r="E23" i="58"/>
  <c r="H21" i="58"/>
  <c r="G21" i="58"/>
  <c r="E21" i="58"/>
  <c r="H20" i="58"/>
  <c r="G20" i="58"/>
  <c r="E20" i="58"/>
  <c r="H19" i="58"/>
  <c r="G19" i="58"/>
  <c r="E19" i="58"/>
  <c r="H18" i="58"/>
  <c r="G18" i="58"/>
  <c r="E18" i="58"/>
  <c r="H17" i="58"/>
  <c r="G17" i="58"/>
  <c r="E17" i="58"/>
  <c r="H16" i="58"/>
  <c r="G16" i="58"/>
  <c r="E16" i="58"/>
  <c r="H15" i="58"/>
  <c r="G15" i="58"/>
  <c r="E15" i="58"/>
  <c r="H14" i="58"/>
  <c r="G14" i="58"/>
  <c r="E14" i="58"/>
  <c r="H13" i="58"/>
  <c r="G13" i="58"/>
  <c r="E13" i="58"/>
  <c r="H12" i="58"/>
  <c r="G12" i="58"/>
  <c r="E12" i="58"/>
  <c r="H11" i="58"/>
  <c r="G11" i="58"/>
  <c r="E11" i="58"/>
  <c r="H10" i="58"/>
  <c r="G10" i="58"/>
  <c r="E10" i="58"/>
  <c r="H9" i="58"/>
  <c r="G9" i="58"/>
  <c r="E9" i="58"/>
  <c r="H8" i="58"/>
  <c r="G8" i="58"/>
  <c r="E8" i="58"/>
  <c r="H7" i="58"/>
  <c r="G7" i="58"/>
  <c r="E7" i="58"/>
  <c r="H6" i="58"/>
  <c r="G5" i="58"/>
  <c r="N77" i="59"/>
  <c r="N76" i="59"/>
  <c r="M76" i="59"/>
  <c r="L76" i="59"/>
  <c r="N75" i="59"/>
  <c r="M75" i="59"/>
  <c r="L75" i="59"/>
  <c r="M74" i="59"/>
  <c r="N72" i="59"/>
  <c r="N70" i="59"/>
  <c r="M70" i="59"/>
  <c r="L70" i="59"/>
  <c r="M69" i="59"/>
  <c r="M64" i="59"/>
  <c r="L64" i="59"/>
  <c r="N63" i="59"/>
  <c r="M63" i="59"/>
  <c r="L63" i="59"/>
  <c r="N62" i="59"/>
  <c r="N57" i="59"/>
  <c r="N56" i="59"/>
  <c r="M56" i="59"/>
  <c r="L56" i="59"/>
  <c r="M54" i="59"/>
  <c r="L54" i="59"/>
  <c r="N53" i="59"/>
  <c r="N52" i="59"/>
  <c r="M52" i="59"/>
  <c r="L52" i="59"/>
  <c r="L50" i="59"/>
  <c r="N49" i="59"/>
  <c r="N48" i="59"/>
  <c r="M48" i="59"/>
  <c r="L48" i="59"/>
  <c r="N47" i="59"/>
  <c r="M47" i="59"/>
  <c r="L47" i="59"/>
  <c r="N46" i="59"/>
  <c r="M46" i="59"/>
  <c r="L46" i="59"/>
  <c r="N43" i="59"/>
  <c r="M43" i="59"/>
  <c r="L43" i="59"/>
  <c r="N42" i="59"/>
  <c r="M42" i="59"/>
  <c r="L42" i="59"/>
  <c r="L40" i="59"/>
  <c r="M39" i="59"/>
  <c r="L39" i="59"/>
  <c r="N34" i="59"/>
  <c r="M34" i="59"/>
  <c r="N33" i="59"/>
  <c r="L28" i="59"/>
  <c r="N25" i="59"/>
  <c r="N24" i="59"/>
  <c r="N19" i="59"/>
  <c r="M19" i="59"/>
  <c r="L19" i="59"/>
  <c r="M18" i="59"/>
  <c r="L18" i="59"/>
  <c r="N15" i="59"/>
  <c r="M15" i="59"/>
  <c r="N12" i="59"/>
  <c r="N10" i="59"/>
  <c r="N8" i="59"/>
  <c r="M8" i="59"/>
  <c r="L8" i="59"/>
  <c r="N6" i="59"/>
  <c r="M6" i="59"/>
  <c r="L6" i="59"/>
  <c r="V7" i="19"/>
  <c r="V6" i="19"/>
  <c r="R7" i="19"/>
  <c r="R6" i="19"/>
  <c r="G30" i="58"/>
  <c r="L13" i="59"/>
  <c r="L37" i="59"/>
  <c r="N73" i="59"/>
  <c r="M13" i="59"/>
  <c r="M51" i="59"/>
  <c r="N13" i="59"/>
  <c r="L30" i="59"/>
  <c r="N37" i="59"/>
  <c r="M66" i="59"/>
  <c r="N29" i="59"/>
  <c r="L22" i="59"/>
  <c r="M30" i="59"/>
  <c r="N38" i="59"/>
  <c r="M37" i="59"/>
  <c r="L24" i="59"/>
  <c r="N30" i="59"/>
  <c r="L16" i="59"/>
  <c r="M24" i="59"/>
  <c r="N44" i="59"/>
  <c r="L51" i="59"/>
  <c r="M67" i="59"/>
  <c r="M72" i="59"/>
  <c r="N78" i="59"/>
  <c r="L55" i="59"/>
  <c r="N35" i="59"/>
  <c r="N55" i="59"/>
  <c r="M61" i="59"/>
  <c r="L35" i="59"/>
  <c r="L61" i="59"/>
  <c r="N61" i="59"/>
  <c r="M22" i="59"/>
  <c r="N18" i="59"/>
  <c r="N22" i="59"/>
  <c r="M29" i="59"/>
  <c r="L34" i="59"/>
  <c r="M50" i="59"/>
  <c r="L72" i="59"/>
  <c r="M78" i="59"/>
  <c r="G54" i="59"/>
  <c r="E54" i="59"/>
  <c r="L7" i="59"/>
  <c r="N9" i="59"/>
  <c r="L20" i="59"/>
  <c r="M23" i="59"/>
  <c r="N27" i="59"/>
  <c r="N39" i="59"/>
  <c r="N51" i="59"/>
  <c r="L66" i="59"/>
  <c r="G66" i="59"/>
  <c r="E66" i="59"/>
  <c r="L26" i="59"/>
  <c r="M7" i="59"/>
  <c r="N14" i="59"/>
  <c r="M20" i="59"/>
  <c r="L38" i="59"/>
  <c r="M5" i="59"/>
  <c r="N7" i="59"/>
  <c r="L11" i="59"/>
  <c r="L15" i="59"/>
  <c r="N20" i="59"/>
  <c r="L29" i="59"/>
  <c r="L32" i="59"/>
  <c r="M35" i="59"/>
  <c r="M38" i="59"/>
  <c r="M44" i="59"/>
  <c r="M55" i="59"/>
  <c r="M59" i="59"/>
  <c r="M71" i="59"/>
  <c r="N74" i="59"/>
  <c r="L77" i="59"/>
  <c r="M31" i="59"/>
  <c r="G78" i="59"/>
  <c r="E78" i="59"/>
  <c r="G74" i="59"/>
  <c r="E74" i="59"/>
  <c r="G50" i="59"/>
  <c r="E50" i="59"/>
  <c r="M40" i="59"/>
  <c r="L60" i="59"/>
  <c r="N64" i="59"/>
  <c r="L68" i="59"/>
  <c r="M77" i="59"/>
  <c r="L36" i="59"/>
  <c r="M45" i="59"/>
  <c r="N11" i="59"/>
  <c r="M16" i="59"/>
  <c r="L21" i="59"/>
  <c r="M26" i="59"/>
  <c r="L31" i="59"/>
  <c r="M36" i="59"/>
  <c r="L12" i="59"/>
  <c r="N16" i="59"/>
  <c r="M21" i="59"/>
  <c r="N26" i="59"/>
  <c r="N36" i="59"/>
  <c r="N40" i="59"/>
  <c r="L53" i="59"/>
  <c r="M60" i="59"/>
  <c r="N65" i="59"/>
  <c r="M68" i="59"/>
  <c r="G31" i="59"/>
  <c r="M11" i="59"/>
  <c r="N59" i="59"/>
  <c r="N69" i="59"/>
  <c r="E6" i="59"/>
  <c r="M12" i="59"/>
  <c r="N17" i="59"/>
  <c r="N21" i="59"/>
  <c r="L27" i="59"/>
  <c r="N31" i="59"/>
  <c r="L44" i="59"/>
  <c r="M53" i="59"/>
  <c r="N58" i="59"/>
  <c r="N60" i="59"/>
  <c r="N68" i="59"/>
  <c r="G30" i="59"/>
  <c r="M27" i="59"/>
  <c r="L59" i="59"/>
  <c r="L69" i="59"/>
  <c r="L5" i="59"/>
  <c r="G31" i="58"/>
  <c r="E5" i="58"/>
  <c r="E30" i="58"/>
  <c r="G6" i="58"/>
  <c r="N23" i="59"/>
  <c r="M32" i="59"/>
  <c r="N41" i="59"/>
  <c r="N45" i="59"/>
  <c r="N67" i="59"/>
  <c r="N71" i="59"/>
  <c r="N28" i="59"/>
  <c r="N32" i="59"/>
  <c r="L10" i="59"/>
  <c r="L58" i="59"/>
  <c r="L62" i="59"/>
  <c r="G5" i="59"/>
  <c r="M28" i="59"/>
  <c r="L14" i="59"/>
  <c r="M10" i="59"/>
  <c r="M14" i="59"/>
  <c r="L23" i="59"/>
  <c r="L45" i="59"/>
  <c r="M58" i="59"/>
  <c r="M62" i="59"/>
  <c r="L67" i="59"/>
  <c r="L71" i="59"/>
  <c r="N5" i="59"/>
  <c r="E9" i="59"/>
  <c r="L9" i="59"/>
  <c r="L33" i="59"/>
  <c r="L41" i="59"/>
  <c r="L57" i="59"/>
  <c r="L65" i="59"/>
  <c r="L73" i="59"/>
  <c r="L17" i="59"/>
  <c r="L25" i="59"/>
  <c r="L49" i="59"/>
  <c r="M9" i="59"/>
  <c r="M17" i="59"/>
  <c r="M25" i="59"/>
  <c r="M33" i="59"/>
  <c r="M41" i="59"/>
  <c r="M49" i="59"/>
  <c r="M57" i="59"/>
  <c r="M65" i="59"/>
  <c r="M73" i="59"/>
  <c r="E30" i="59"/>
  <c r="E5" i="59"/>
  <c r="E31" i="59"/>
  <c r="E6" i="58"/>
  <c r="E31" i="58"/>
  <c r="AE5" i="59"/>
  <c r="AE6" i="59"/>
  <c r="I13" i="92"/>
  <c r="J12" i="92"/>
  <c r="I12" i="92"/>
  <c r="J11" i="92"/>
  <c r="I11" i="92"/>
  <c r="J10" i="92"/>
  <c r="I10" i="92"/>
  <c r="J9" i="92"/>
  <c r="I9" i="92"/>
  <c r="J8" i="92"/>
  <c r="I8" i="92"/>
  <c r="J7" i="92"/>
  <c r="I7" i="92"/>
  <c r="J6" i="92"/>
  <c r="I6" i="92"/>
  <c r="I5" i="92"/>
  <c r="J12" i="90"/>
  <c r="J11" i="90"/>
  <c r="J10" i="90"/>
  <c r="J9" i="90"/>
  <c r="J8" i="90"/>
  <c r="J7" i="90"/>
  <c r="J6" i="90"/>
  <c r="I14" i="90"/>
  <c r="I13" i="90"/>
  <c r="I12" i="90"/>
  <c r="I11" i="90"/>
  <c r="I10" i="90"/>
  <c r="I9" i="90"/>
  <c r="I8" i="90"/>
  <c r="I7" i="90"/>
  <c r="I6" i="90"/>
  <c r="I5" i="90"/>
  <c r="AJ78" i="59"/>
  <c r="AJ6" i="59"/>
  <c r="AJ7" i="59"/>
  <c r="AJ8" i="59"/>
  <c r="AJ9" i="59"/>
  <c r="AJ10" i="59"/>
  <c r="AJ11" i="59"/>
  <c r="AJ12" i="59"/>
  <c r="AJ13" i="59"/>
  <c r="AJ14" i="59"/>
  <c r="AJ15" i="59"/>
  <c r="AJ16" i="59"/>
  <c r="AJ17" i="59"/>
  <c r="AJ18" i="59"/>
  <c r="AJ19" i="59"/>
  <c r="AJ20" i="59"/>
  <c r="AJ21" i="59"/>
  <c r="AJ22" i="59"/>
  <c r="AJ23" i="59"/>
  <c r="AJ24" i="59"/>
  <c r="AJ25" i="59"/>
  <c r="AJ26" i="59"/>
  <c r="AJ27" i="59"/>
  <c r="AJ28" i="59"/>
  <c r="AJ29" i="59"/>
  <c r="AJ30" i="59"/>
  <c r="AJ31" i="59"/>
  <c r="AJ32" i="59"/>
  <c r="AJ33" i="59"/>
  <c r="AJ34" i="59"/>
  <c r="AJ35" i="59"/>
  <c r="AJ36" i="59"/>
  <c r="AJ37" i="59"/>
  <c r="AJ38" i="59"/>
  <c r="AJ39" i="59"/>
  <c r="AJ40" i="59"/>
  <c r="AJ41" i="59"/>
  <c r="AJ42" i="59"/>
  <c r="AJ43" i="59"/>
  <c r="AJ44" i="59"/>
  <c r="AJ45" i="59"/>
  <c r="AJ46" i="59"/>
  <c r="AJ47" i="59"/>
  <c r="AJ48" i="59"/>
  <c r="AJ49" i="59"/>
  <c r="AJ50" i="59"/>
  <c r="AJ51" i="59"/>
  <c r="AJ52" i="59"/>
  <c r="AJ53" i="59"/>
  <c r="AJ54" i="59"/>
  <c r="AJ55" i="59"/>
  <c r="AJ56" i="59"/>
  <c r="AJ57" i="59"/>
  <c r="AJ58" i="59"/>
  <c r="AJ59" i="59"/>
  <c r="AJ60" i="59"/>
  <c r="AJ61" i="59"/>
  <c r="AJ62" i="59"/>
  <c r="AJ63" i="59"/>
  <c r="AJ64" i="59"/>
  <c r="AJ65" i="59"/>
  <c r="AJ66" i="59"/>
  <c r="AJ67" i="59"/>
  <c r="AJ68" i="59"/>
  <c r="AJ69" i="59"/>
  <c r="AJ70" i="59"/>
  <c r="AJ71" i="59"/>
  <c r="AJ72" i="59"/>
  <c r="AJ73" i="59"/>
  <c r="AJ74" i="59"/>
  <c r="AJ75" i="59"/>
  <c r="AJ76" i="59"/>
  <c r="AJ77" i="59"/>
  <c r="AJ5" i="59"/>
  <c r="AD7" i="19"/>
  <c r="AD8" i="19"/>
  <c r="AD9" i="19"/>
  <c r="AD10" i="19"/>
  <c r="AD11" i="19"/>
  <c r="AD12" i="19"/>
  <c r="AD13" i="19"/>
  <c r="AD14" i="19"/>
  <c r="AD15" i="19"/>
  <c r="AD16" i="19"/>
  <c r="AD17" i="19"/>
  <c r="AD18" i="19"/>
  <c r="AD19" i="19"/>
  <c r="AD20" i="19"/>
  <c r="AD21" i="19"/>
  <c r="AD22" i="19"/>
  <c r="AD23" i="19"/>
  <c r="AD24" i="19"/>
  <c r="AD25" i="19"/>
  <c r="AD26" i="19"/>
  <c r="AD27" i="19"/>
  <c r="AD28" i="19"/>
  <c r="AD29" i="19"/>
  <c r="AD30" i="19"/>
  <c r="AD31" i="19"/>
  <c r="AD32" i="19"/>
  <c r="AD33" i="19"/>
  <c r="AD34" i="19"/>
  <c r="AD35" i="19"/>
  <c r="AD36" i="19"/>
  <c r="AD37" i="19"/>
  <c r="AD38" i="19"/>
  <c r="AD39" i="19"/>
  <c r="AD40" i="19"/>
  <c r="AD41" i="19"/>
  <c r="AD42" i="19"/>
  <c r="AD43" i="19"/>
  <c r="AD44" i="19"/>
  <c r="AD45" i="19"/>
  <c r="AD46" i="19"/>
  <c r="AD47" i="19"/>
  <c r="AD48" i="19"/>
  <c r="AD49" i="19"/>
  <c r="AD50" i="19"/>
  <c r="AD51" i="19"/>
  <c r="AD52" i="19"/>
  <c r="AD53" i="19"/>
  <c r="AD54" i="19"/>
  <c r="AD55" i="19"/>
  <c r="AD56" i="19"/>
  <c r="AD57" i="19"/>
  <c r="AD58" i="19"/>
  <c r="AD59" i="19"/>
  <c r="AD60" i="19"/>
  <c r="AD61" i="19"/>
  <c r="AD62" i="19"/>
  <c r="AD63" i="19"/>
  <c r="AD64" i="19"/>
  <c r="AD65" i="19"/>
  <c r="AD66" i="19"/>
  <c r="AD67" i="19"/>
  <c r="AD68" i="19"/>
  <c r="AD69" i="19"/>
  <c r="AD70" i="19"/>
  <c r="AD71" i="19"/>
  <c r="AD72" i="19"/>
  <c r="AD73" i="19"/>
  <c r="AD74" i="19"/>
  <c r="AD75" i="19"/>
  <c r="AD76" i="19"/>
  <c r="AD77" i="19"/>
  <c r="AD78" i="19"/>
  <c r="AD79" i="19"/>
  <c r="AA7" i="19"/>
  <c r="AA8" i="19"/>
  <c r="AA9" i="19"/>
  <c r="AA10" i="19"/>
  <c r="AA11" i="19"/>
  <c r="AA12" i="19"/>
  <c r="AA13" i="19"/>
  <c r="AA14" i="19"/>
  <c r="AA15" i="19"/>
  <c r="AA16" i="19"/>
  <c r="AA17" i="19"/>
  <c r="AA18" i="19"/>
  <c r="AA19" i="19"/>
  <c r="AA20" i="19"/>
  <c r="AA21" i="19"/>
  <c r="AA22" i="19"/>
  <c r="AA23" i="19"/>
  <c r="AA24" i="19"/>
  <c r="AA25" i="19"/>
  <c r="AA26" i="19"/>
  <c r="AA27" i="19"/>
  <c r="AA28" i="19"/>
  <c r="AA29" i="19"/>
  <c r="AA30" i="19"/>
  <c r="AA31" i="19"/>
  <c r="AA32" i="19"/>
  <c r="AA33" i="19"/>
  <c r="AA34" i="19"/>
  <c r="AA35" i="19"/>
  <c r="AA36" i="19"/>
  <c r="AA37" i="19"/>
  <c r="AA38" i="19"/>
  <c r="AA39" i="19"/>
  <c r="AA40" i="19"/>
  <c r="AA41" i="19"/>
  <c r="AA42" i="19"/>
  <c r="AA43" i="19"/>
  <c r="AA44" i="19"/>
  <c r="AA45" i="19"/>
  <c r="AA46" i="19"/>
  <c r="AA47" i="19"/>
  <c r="AA48" i="19"/>
  <c r="AA49" i="19"/>
  <c r="AA50" i="19"/>
  <c r="AA51" i="19"/>
  <c r="AA52" i="19"/>
  <c r="AA53" i="19"/>
  <c r="AA54" i="19"/>
  <c r="AA55" i="19"/>
  <c r="AA56" i="19"/>
  <c r="AA57" i="19"/>
  <c r="AA58" i="19"/>
  <c r="AA59" i="19"/>
  <c r="AA60" i="19"/>
  <c r="AA61" i="19"/>
  <c r="AA62" i="19"/>
  <c r="AA63" i="19"/>
  <c r="AA64" i="19"/>
  <c r="AA65" i="19"/>
  <c r="AA66" i="19"/>
  <c r="AA67" i="19"/>
  <c r="AA68" i="19"/>
  <c r="AA69" i="19"/>
  <c r="AA70" i="19"/>
  <c r="AA71" i="19"/>
  <c r="AA72" i="19"/>
  <c r="AA73" i="19"/>
  <c r="AA74" i="19"/>
  <c r="AA75" i="19"/>
  <c r="AA76" i="19"/>
  <c r="AA77" i="19"/>
  <c r="AA78" i="19"/>
  <c r="AA79" i="19"/>
  <c r="AD6" i="19"/>
  <c r="AA6" i="19"/>
  <c r="G80" i="19"/>
  <c r="U7" i="19"/>
  <c r="W7" i="19"/>
  <c r="X7" i="19"/>
  <c r="V8" i="19"/>
  <c r="V9" i="19"/>
  <c r="U9" i="19"/>
  <c r="W9" i="19"/>
  <c r="X9" i="19"/>
  <c r="V10" i="19"/>
  <c r="V11" i="19"/>
  <c r="U11" i="19"/>
  <c r="W11" i="19"/>
  <c r="X11" i="19"/>
  <c r="V12" i="19"/>
  <c r="V13" i="19"/>
  <c r="U13" i="19"/>
  <c r="W13" i="19"/>
  <c r="X13" i="19"/>
  <c r="V14" i="19"/>
  <c r="V15" i="19"/>
  <c r="U15" i="19"/>
  <c r="W15" i="19"/>
  <c r="X15" i="19"/>
  <c r="V16" i="19"/>
  <c r="V17" i="19"/>
  <c r="U17" i="19"/>
  <c r="W17" i="19"/>
  <c r="X17" i="19"/>
  <c r="V18" i="19"/>
  <c r="V19" i="19"/>
  <c r="U19" i="19"/>
  <c r="W19" i="19"/>
  <c r="X19" i="19"/>
  <c r="V20" i="19"/>
  <c r="V21" i="19"/>
  <c r="U21" i="19"/>
  <c r="W21" i="19"/>
  <c r="X21" i="19"/>
  <c r="V22" i="19"/>
  <c r="V23" i="19"/>
  <c r="U23" i="19"/>
  <c r="W23" i="19"/>
  <c r="X23" i="19"/>
  <c r="V24" i="19"/>
  <c r="V25" i="19"/>
  <c r="U25" i="19"/>
  <c r="W25" i="19"/>
  <c r="X25" i="19"/>
  <c r="V26" i="19"/>
  <c r="V27" i="19"/>
  <c r="U27" i="19"/>
  <c r="W27" i="19"/>
  <c r="X27" i="19"/>
  <c r="V28" i="19"/>
  <c r="V29" i="19"/>
  <c r="U29" i="19"/>
  <c r="W29" i="19"/>
  <c r="X29" i="19"/>
  <c r="V30" i="19"/>
  <c r="V31" i="19"/>
  <c r="U31" i="19"/>
  <c r="W31" i="19"/>
  <c r="X31" i="19"/>
  <c r="V32" i="19"/>
  <c r="V33" i="19"/>
  <c r="U33" i="19"/>
  <c r="W33" i="19"/>
  <c r="X33" i="19"/>
  <c r="V34" i="19"/>
  <c r="V35" i="19"/>
  <c r="U35" i="19"/>
  <c r="W35" i="19"/>
  <c r="X35" i="19"/>
  <c r="V36" i="19"/>
  <c r="V37" i="19"/>
  <c r="U37" i="19"/>
  <c r="W37" i="19"/>
  <c r="X37" i="19"/>
  <c r="V38" i="19"/>
  <c r="V39" i="19"/>
  <c r="U39" i="19"/>
  <c r="W39" i="19"/>
  <c r="X39" i="19"/>
  <c r="V40" i="19"/>
  <c r="V41" i="19"/>
  <c r="U41" i="19"/>
  <c r="W41" i="19"/>
  <c r="X41" i="19"/>
  <c r="V42" i="19"/>
  <c r="V43" i="19"/>
  <c r="U43" i="19"/>
  <c r="W43" i="19"/>
  <c r="X43" i="19"/>
  <c r="V44" i="19"/>
  <c r="V45" i="19"/>
  <c r="U45" i="19"/>
  <c r="W45" i="19"/>
  <c r="X45" i="19"/>
  <c r="V46" i="19"/>
  <c r="V47" i="19"/>
  <c r="U47" i="19"/>
  <c r="W47" i="19"/>
  <c r="X47" i="19"/>
  <c r="V48" i="19"/>
  <c r="V49" i="19"/>
  <c r="U49" i="19"/>
  <c r="W49" i="19"/>
  <c r="X49" i="19"/>
  <c r="V50" i="19"/>
  <c r="V51" i="19"/>
  <c r="U51" i="19"/>
  <c r="W51" i="19"/>
  <c r="X51" i="19"/>
  <c r="V52" i="19"/>
  <c r="V53" i="19"/>
  <c r="U53" i="19"/>
  <c r="W53" i="19"/>
  <c r="X53" i="19"/>
  <c r="V54" i="19"/>
  <c r="V55" i="19"/>
  <c r="U55" i="19"/>
  <c r="W55" i="19"/>
  <c r="X55" i="19"/>
  <c r="V56" i="19"/>
  <c r="V57" i="19"/>
  <c r="U57" i="19"/>
  <c r="W57" i="19"/>
  <c r="X57" i="19"/>
  <c r="V58" i="19"/>
  <c r="V59" i="19"/>
  <c r="U59" i="19"/>
  <c r="W59" i="19"/>
  <c r="X59" i="19"/>
  <c r="V60" i="19"/>
  <c r="V61" i="19"/>
  <c r="U61" i="19"/>
  <c r="W61" i="19"/>
  <c r="X61" i="19"/>
  <c r="V62" i="19"/>
  <c r="V63" i="19"/>
  <c r="U63" i="19"/>
  <c r="W63" i="19"/>
  <c r="X63" i="19"/>
  <c r="V64" i="19"/>
  <c r="V65" i="19"/>
  <c r="U65" i="19"/>
  <c r="W65" i="19"/>
  <c r="X65" i="19"/>
  <c r="V66" i="19"/>
  <c r="V67" i="19"/>
  <c r="U67" i="19"/>
  <c r="W67" i="19"/>
  <c r="X67" i="19"/>
  <c r="V68" i="19"/>
  <c r="V69" i="19"/>
  <c r="U69" i="19"/>
  <c r="W69" i="19"/>
  <c r="X69" i="19"/>
  <c r="V70" i="19"/>
  <c r="V71" i="19"/>
  <c r="U71" i="19"/>
  <c r="W71" i="19"/>
  <c r="X71" i="19"/>
  <c r="V72" i="19"/>
  <c r="V73" i="19"/>
  <c r="U73" i="19"/>
  <c r="W73" i="19"/>
  <c r="X73" i="19"/>
  <c r="V74" i="19"/>
  <c r="V75" i="19"/>
  <c r="U75" i="19"/>
  <c r="W75" i="19"/>
  <c r="X75" i="19"/>
  <c r="V76" i="19"/>
  <c r="V77" i="19"/>
  <c r="U77" i="19"/>
  <c r="W77" i="19"/>
  <c r="X77" i="19"/>
  <c r="V78" i="19"/>
  <c r="V79" i="19"/>
  <c r="U79" i="19"/>
  <c r="W79" i="19"/>
  <c r="X79" i="19"/>
  <c r="U6" i="19"/>
  <c r="W6" i="19"/>
  <c r="X6" i="19"/>
  <c r="Q7" i="19"/>
  <c r="S7" i="19"/>
  <c r="T7" i="19"/>
  <c r="R8" i="19"/>
  <c r="R9" i="19"/>
  <c r="Q9" i="19"/>
  <c r="S9" i="19"/>
  <c r="T9" i="19"/>
  <c r="R10" i="19"/>
  <c r="R11" i="19"/>
  <c r="Q11" i="19"/>
  <c r="S11" i="19"/>
  <c r="T11" i="19"/>
  <c r="R12" i="19"/>
  <c r="R13" i="19"/>
  <c r="Q13" i="19"/>
  <c r="S13" i="19"/>
  <c r="T13" i="19"/>
  <c r="R14" i="19"/>
  <c r="R15" i="19"/>
  <c r="Q15" i="19"/>
  <c r="S15" i="19"/>
  <c r="T15" i="19"/>
  <c r="R16" i="19"/>
  <c r="R17" i="19"/>
  <c r="Q17" i="19"/>
  <c r="S17" i="19"/>
  <c r="T17" i="19"/>
  <c r="R18" i="19"/>
  <c r="R19" i="19"/>
  <c r="Q19" i="19"/>
  <c r="S19" i="19"/>
  <c r="T19" i="19"/>
  <c r="R20" i="19"/>
  <c r="R21" i="19"/>
  <c r="Q21" i="19"/>
  <c r="S21" i="19"/>
  <c r="T21" i="19"/>
  <c r="R22" i="19"/>
  <c r="R23" i="19"/>
  <c r="Q23" i="19"/>
  <c r="S23" i="19"/>
  <c r="T23" i="19"/>
  <c r="R24" i="19"/>
  <c r="R25" i="19"/>
  <c r="Q25" i="19"/>
  <c r="S25" i="19"/>
  <c r="T25" i="19"/>
  <c r="R26" i="19"/>
  <c r="R27" i="19"/>
  <c r="Q27" i="19"/>
  <c r="S27" i="19"/>
  <c r="T27" i="19"/>
  <c r="R28" i="19"/>
  <c r="R29" i="19"/>
  <c r="Q29" i="19"/>
  <c r="S29" i="19"/>
  <c r="T29" i="19"/>
  <c r="R30" i="19"/>
  <c r="R31" i="19"/>
  <c r="Q31" i="19"/>
  <c r="S31" i="19"/>
  <c r="T31" i="19"/>
  <c r="R32" i="19"/>
  <c r="R33" i="19"/>
  <c r="Q33" i="19"/>
  <c r="S33" i="19"/>
  <c r="T33" i="19"/>
  <c r="R34" i="19"/>
  <c r="R35" i="19"/>
  <c r="Q35" i="19"/>
  <c r="S35" i="19"/>
  <c r="T35" i="19"/>
  <c r="R36" i="19"/>
  <c r="R37" i="19"/>
  <c r="Q37" i="19"/>
  <c r="S37" i="19"/>
  <c r="T37" i="19"/>
  <c r="R38" i="19"/>
  <c r="R39" i="19"/>
  <c r="Q39" i="19"/>
  <c r="S39" i="19"/>
  <c r="T39" i="19"/>
  <c r="R40" i="19"/>
  <c r="R41" i="19"/>
  <c r="Q41" i="19"/>
  <c r="S41" i="19"/>
  <c r="T41" i="19"/>
  <c r="R42" i="19"/>
  <c r="R43" i="19"/>
  <c r="Q43" i="19"/>
  <c r="S43" i="19"/>
  <c r="T43" i="19"/>
  <c r="R44" i="19"/>
  <c r="R45" i="19"/>
  <c r="Q45" i="19"/>
  <c r="S45" i="19"/>
  <c r="T45" i="19"/>
  <c r="R46" i="19"/>
  <c r="R47" i="19"/>
  <c r="Q47" i="19"/>
  <c r="S47" i="19"/>
  <c r="T47" i="19"/>
  <c r="R48" i="19"/>
  <c r="R49" i="19"/>
  <c r="Q49" i="19"/>
  <c r="S49" i="19"/>
  <c r="T49" i="19"/>
  <c r="R50" i="19"/>
  <c r="R51" i="19"/>
  <c r="Q51" i="19"/>
  <c r="S51" i="19"/>
  <c r="T51" i="19"/>
  <c r="R52" i="19"/>
  <c r="R53" i="19"/>
  <c r="Q53" i="19"/>
  <c r="S53" i="19"/>
  <c r="T53" i="19"/>
  <c r="R54" i="19"/>
  <c r="R55" i="19"/>
  <c r="Q55" i="19"/>
  <c r="S55" i="19"/>
  <c r="T55" i="19"/>
  <c r="R56" i="19"/>
  <c r="R57" i="19"/>
  <c r="Q57" i="19"/>
  <c r="S57" i="19"/>
  <c r="T57" i="19"/>
  <c r="R58" i="19"/>
  <c r="R59" i="19"/>
  <c r="Q59" i="19"/>
  <c r="S59" i="19"/>
  <c r="T59" i="19"/>
  <c r="R60" i="19"/>
  <c r="R61" i="19"/>
  <c r="Q61" i="19"/>
  <c r="S61" i="19"/>
  <c r="T61" i="19"/>
  <c r="R62" i="19"/>
  <c r="R63" i="19"/>
  <c r="Q63" i="19"/>
  <c r="S63" i="19"/>
  <c r="T63" i="19"/>
  <c r="R64" i="19"/>
  <c r="R65" i="19"/>
  <c r="Q65" i="19"/>
  <c r="S65" i="19"/>
  <c r="T65" i="19"/>
  <c r="R66" i="19"/>
  <c r="R67" i="19"/>
  <c r="Q67" i="19"/>
  <c r="S67" i="19"/>
  <c r="T67" i="19"/>
  <c r="R68" i="19"/>
  <c r="R69" i="19"/>
  <c r="Q69" i="19"/>
  <c r="S69" i="19"/>
  <c r="T69" i="19"/>
  <c r="R70" i="19"/>
  <c r="R71" i="19"/>
  <c r="Q71" i="19"/>
  <c r="S71" i="19"/>
  <c r="T71" i="19"/>
  <c r="R72" i="19"/>
  <c r="R73" i="19"/>
  <c r="Q73" i="19"/>
  <c r="S73" i="19"/>
  <c r="T73" i="19"/>
  <c r="R74" i="19"/>
  <c r="R75" i="19"/>
  <c r="Q75" i="19"/>
  <c r="S75" i="19"/>
  <c r="T75" i="19"/>
  <c r="R76" i="19"/>
  <c r="R77" i="19"/>
  <c r="Q77" i="19"/>
  <c r="S77" i="19"/>
  <c r="T77" i="19"/>
  <c r="R78" i="19"/>
  <c r="R79" i="19"/>
  <c r="Q79" i="19"/>
  <c r="S79" i="19"/>
  <c r="T79" i="19"/>
  <c r="Q6" i="19"/>
  <c r="S6" i="19"/>
  <c r="T6" i="19"/>
  <c r="Q64" i="19"/>
  <c r="S64" i="19"/>
  <c r="T64" i="19"/>
  <c r="Q48" i="19"/>
  <c r="S48" i="19"/>
  <c r="T48" i="19"/>
  <c r="Q28" i="19"/>
  <c r="S28" i="19"/>
  <c r="T28" i="19"/>
  <c r="Q12" i="19"/>
  <c r="S12" i="19"/>
  <c r="T12" i="19"/>
  <c r="U66" i="19"/>
  <c r="W66" i="19"/>
  <c r="X66" i="19"/>
  <c r="Q76" i="19"/>
  <c r="S76" i="19"/>
  <c r="T76" i="19"/>
  <c r="Q56" i="19"/>
  <c r="S56" i="19"/>
  <c r="T56" i="19"/>
  <c r="Q40" i="19"/>
  <c r="S40" i="19"/>
  <c r="T40" i="19"/>
  <c r="Q24" i="19"/>
  <c r="S24" i="19"/>
  <c r="T24" i="19"/>
  <c r="Q8" i="19"/>
  <c r="S8" i="19"/>
  <c r="T8" i="19"/>
  <c r="U58" i="19"/>
  <c r="W58" i="19"/>
  <c r="X58" i="19"/>
  <c r="U22" i="19"/>
  <c r="W22" i="19"/>
  <c r="X22" i="19"/>
  <c r="Q68" i="19"/>
  <c r="S68" i="19"/>
  <c r="T68" i="19"/>
  <c r="Q52" i="19"/>
  <c r="S52" i="19"/>
  <c r="T52" i="19"/>
  <c r="Q36" i="19"/>
  <c r="S36" i="19"/>
  <c r="T36" i="19"/>
  <c r="Q20" i="19"/>
  <c r="S20" i="19"/>
  <c r="T20" i="19"/>
  <c r="U78" i="19"/>
  <c r="W78" i="19"/>
  <c r="X78" i="19"/>
  <c r="U70" i="19"/>
  <c r="W70" i="19"/>
  <c r="X70" i="19"/>
  <c r="U54" i="19"/>
  <c r="W54" i="19"/>
  <c r="X54" i="19"/>
  <c r="U46" i="19"/>
  <c r="W46" i="19"/>
  <c r="X46" i="19"/>
  <c r="U38" i="19"/>
  <c r="W38" i="19"/>
  <c r="X38" i="19"/>
  <c r="U26" i="19"/>
  <c r="W26" i="19"/>
  <c r="X26" i="19"/>
  <c r="U14" i="19"/>
  <c r="W14" i="19"/>
  <c r="X14" i="19"/>
  <c r="Q78" i="19"/>
  <c r="S78" i="19"/>
  <c r="T78" i="19"/>
  <c r="Q74" i="19"/>
  <c r="S74" i="19"/>
  <c r="T74" i="19"/>
  <c r="Q70" i="19"/>
  <c r="S70" i="19"/>
  <c r="T70" i="19"/>
  <c r="Q66" i="19"/>
  <c r="S66" i="19"/>
  <c r="T66" i="19"/>
  <c r="Q62" i="19"/>
  <c r="S62" i="19"/>
  <c r="T62" i="19"/>
  <c r="Q58" i="19"/>
  <c r="S58" i="19"/>
  <c r="T58" i="19"/>
  <c r="Q54" i="19"/>
  <c r="S54" i="19"/>
  <c r="T54" i="19"/>
  <c r="Q50" i="19"/>
  <c r="S50" i="19"/>
  <c r="T50" i="19"/>
  <c r="Q46" i="19"/>
  <c r="S46" i="19"/>
  <c r="T46" i="19"/>
  <c r="Q42" i="19"/>
  <c r="S42" i="19"/>
  <c r="T42" i="19"/>
  <c r="Q38" i="19"/>
  <c r="S38" i="19"/>
  <c r="T38" i="19"/>
  <c r="Q34" i="19"/>
  <c r="S34" i="19"/>
  <c r="T34" i="19"/>
  <c r="Q30" i="19"/>
  <c r="S30" i="19"/>
  <c r="T30" i="19"/>
  <c r="Q26" i="19"/>
  <c r="S26" i="19"/>
  <c r="T26" i="19"/>
  <c r="Q22" i="19"/>
  <c r="S22" i="19"/>
  <c r="T22" i="19"/>
  <c r="Q18" i="19"/>
  <c r="S18" i="19"/>
  <c r="T18" i="19"/>
  <c r="Q14" i="19"/>
  <c r="S14" i="19"/>
  <c r="T14" i="19"/>
  <c r="Q10" i="19"/>
  <c r="S10" i="19"/>
  <c r="T10" i="19"/>
  <c r="U76" i="19"/>
  <c r="W76" i="19"/>
  <c r="X76" i="19"/>
  <c r="U72" i="19"/>
  <c r="W72" i="19"/>
  <c r="X72" i="19"/>
  <c r="U68" i="19"/>
  <c r="W68" i="19"/>
  <c r="X68" i="19"/>
  <c r="U64" i="19"/>
  <c r="W64" i="19"/>
  <c r="X64" i="19"/>
  <c r="U60" i="19"/>
  <c r="W60" i="19"/>
  <c r="X60" i="19"/>
  <c r="U56" i="19"/>
  <c r="W56" i="19"/>
  <c r="X56" i="19"/>
  <c r="U52" i="19"/>
  <c r="W52" i="19"/>
  <c r="X52" i="19"/>
  <c r="U48" i="19"/>
  <c r="W48" i="19"/>
  <c r="X48" i="19"/>
  <c r="U44" i="19"/>
  <c r="W44" i="19"/>
  <c r="X44" i="19"/>
  <c r="U40" i="19"/>
  <c r="W40" i="19"/>
  <c r="X40" i="19"/>
  <c r="U36" i="19"/>
  <c r="W36" i="19"/>
  <c r="X36" i="19"/>
  <c r="U32" i="19"/>
  <c r="W32" i="19"/>
  <c r="X32" i="19"/>
  <c r="U28" i="19"/>
  <c r="W28" i="19"/>
  <c r="X28" i="19"/>
  <c r="U24" i="19"/>
  <c r="W24" i="19"/>
  <c r="X24" i="19"/>
  <c r="U20" i="19"/>
  <c r="W20" i="19"/>
  <c r="X20" i="19"/>
  <c r="U16" i="19"/>
  <c r="W16" i="19"/>
  <c r="X16" i="19"/>
  <c r="U12" i="19"/>
  <c r="W12" i="19"/>
  <c r="X12" i="19"/>
  <c r="U8" i="19"/>
  <c r="W8" i="19"/>
  <c r="X8" i="19"/>
  <c r="Q72" i="19"/>
  <c r="S72" i="19"/>
  <c r="T72" i="19"/>
  <c r="Q60" i="19"/>
  <c r="S60" i="19"/>
  <c r="T60" i="19"/>
  <c r="Q44" i="19"/>
  <c r="S44" i="19"/>
  <c r="T44" i="19"/>
  <c r="Q32" i="19"/>
  <c r="S32" i="19"/>
  <c r="T32" i="19"/>
  <c r="Q16" i="19"/>
  <c r="S16" i="19"/>
  <c r="T16" i="19"/>
  <c r="U74" i="19"/>
  <c r="W74" i="19"/>
  <c r="X74" i="19"/>
  <c r="U62" i="19"/>
  <c r="W62" i="19"/>
  <c r="X62" i="19"/>
  <c r="U50" i="19"/>
  <c r="W50" i="19"/>
  <c r="X50" i="19"/>
  <c r="U42" i="19"/>
  <c r="W42" i="19"/>
  <c r="X42" i="19"/>
  <c r="U34" i="19"/>
  <c r="W34" i="19"/>
  <c r="X34" i="19"/>
  <c r="U30" i="19"/>
  <c r="W30" i="19"/>
  <c r="X30" i="19"/>
  <c r="U18" i="19"/>
  <c r="W18" i="19"/>
  <c r="X18" i="19"/>
  <c r="U10" i="19"/>
  <c r="W10" i="19"/>
  <c r="X10" i="19"/>
  <c r="N79" i="59"/>
  <c r="M79" i="59"/>
  <c r="L79" i="59"/>
  <c r="AE10" i="59"/>
  <c r="AD10" i="59"/>
  <c r="AF10" i="59"/>
  <c r="AG10" i="59"/>
  <c r="AE16" i="59"/>
  <c r="AD16" i="59"/>
  <c r="AF16" i="59"/>
  <c r="AG16" i="59"/>
  <c r="AE22" i="59"/>
  <c r="AD22" i="59"/>
  <c r="AF22" i="59"/>
  <c r="AG22" i="59"/>
  <c r="AE28" i="59"/>
  <c r="AD28" i="59"/>
  <c r="AF28" i="59"/>
  <c r="AG28" i="59"/>
  <c r="AE34" i="59"/>
  <c r="AD34" i="59"/>
  <c r="AF34" i="59"/>
  <c r="AG34" i="59"/>
  <c r="AE40" i="59"/>
  <c r="AD40" i="59"/>
  <c r="AF40" i="59"/>
  <c r="AG40" i="59"/>
  <c r="AE46" i="59"/>
  <c r="AD46" i="59"/>
  <c r="AF46" i="59"/>
  <c r="AG46" i="59"/>
  <c r="AE52" i="59"/>
  <c r="AD52" i="59"/>
  <c r="AF52" i="59"/>
  <c r="AG52" i="59"/>
  <c r="AE58" i="59"/>
  <c r="AD58" i="59"/>
  <c r="AF58" i="59"/>
  <c r="AG58" i="59"/>
  <c r="AE64" i="59"/>
  <c r="AD64" i="59"/>
  <c r="AF64" i="59"/>
  <c r="AG64" i="59"/>
  <c r="AE70" i="59"/>
  <c r="AD70" i="59"/>
  <c r="AF70" i="59"/>
  <c r="AG70" i="59"/>
  <c r="AE76" i="59"/>
  <c r="AD76" i="59"/>
  <c r="AF76" i="59"/>
  <c r="AG76" i="59"/>
  <c r="AE14" i="59"/>
  <c r="AD14" i="59"/>
  <c r="AF14" i="59"/>
  <c r="AG14" i="59"/>
  <c r="AE38" i="59"/>
  <c r="AD38" i="59"/>
  <c r="AF38" i="59"/>
  <c r="AG38" i="59"/>
  <c r="AE56" i="59"/>
  <c r="AD56" i="59"/>
  <c r="AF56" i="59"/>
  <c r="AG56" i="59"/>
  <c r="AE68" i="59"/>
  <c r="AD68" i="59"/>
  <c r="AF68" i="59"/>
  <c r="AG68" i="59"/>
  <c r="AD5" i="59"/>
  <c r="AF5" i="59"/>
  <c r="AG5" i="59"/>
  <c r="AE9" i="59"/>
  <c r="AE15" i="59"/>
  <c r="AE21" i="59"/>
  <c r="AE33" i="59"/>
  <c r="AE39" i="59"/>
  <c r="AE45" i="59"/>
  <c r="AE51" i="59"/>
  <c r="AE63" i="59"/>
  <c r="AE69" i="59"/>
  <c r="AE75" i="59"/>
  <c r="AE11" i="59"/>
  <c r="AE17" i="59"/>
  <c r="AE23" i="59"/>
  <c r="AE29" i="59"/>
  <c r="AE35" i="59"/>
  <c r="AE41" i="59"/>
  <c r="AE47" i="59"/>
  <c r="AE53" i="59"/>
  <c r="AE59" i="59"/>
  <c r="AE65" i="59"/>
  <c r="AE71" i="59"/>
  <c r="AE77" i="59"/>
  <c r="AE7" i="59"/>
  <c r="AE12" i="59"/>
  <c r="AD12" i="59"/>
  <c r="AF12" i="59"/>
  <c r="AG12" i="59"/>
  <c r="AE18" i="59"/>
  <c r="AD18" i="59"/>
  <c r="AF18" i="59"/>
  <c r="AG18" i="59"/>
  <c r="AE24" i="59"/>
  <c r="AD24" i="59"/>
  <c r="AF24" i="59"/>
  <c r="AG24" i="59"/>
  <c r="AE30" i="59"/>
  <c r="AD30" i="59"/>
  <c r="AF30" i="59"/>
  <c r="AG30" i="59"/>
  <c r="AE36" i="59"/>
  <c r="AD36" i="59"/>
  <c r="AF36" i="59"/>
  <c r="AG36" i="59"/>
  <c r="AE42" i="59"/>
  <c r="AD42" i="59"/>
  <c r="AF42" i="59"/>
  <c r="AG42" i="59"/>
  <c r="AE48" i="59"/>
  <c r="AD48" i="59"/>
  <c r="AF48" i="59"/>
  <c r="AG48" i="59"/>
  <c r="AE54" i="59"/>
  <c r="AD54" i="59"/>
  <c r="AF54" i="59"/>
  <c r="AG54" i="59"/>
  <c r="AE60" i="59"/>
  <c r="AD60" i="59"/>
  <c r="AF60" i="59"/>
  <c r="AG60" i="59"/>
  <c r="AE66" i="59"/>
  <c r="AD66" i="59"/>
  <c r="AF66" i="59"/>
  <c r="AG66" i="59"/>
  <c r="AE72" i="59"/>
  <c r="AD72" i="59"/>
  <c r="AF72" i="59"/>
  <c r="AG72" i="59"/>
  <c r="AE78" i="59"/>
  <c r="AD78" i="59"/>
  <c r="AF78" i="59"/>
  <c r="AG78" i="59"/>
  <c r="AE50" i="59"/>
  <c r="AD50" i="59"/>
  <c r="AF50" i="59"/>
  <c r="AG50" i="59"/>
  <c r="AE27" i="59"/>
  <c r="AE8" i="59"/>
  <c r="AD8" i="59"/>
  <c r="AF8" i="59"/>
  <c r="AG8" i="59"/>
  <c r="AE13" i="59"/>
  <c r="AE19" i="59"/>
  <c r="AE25" i="59"/>
  <c r="AE31" i="59"/>
  <c r="AE37" i="59"/>
  <c r="AE43" i="59"/>
  <c r="AE49" i="59"/>
  <c r="AE55" i="59"/>
  <c r="AE61" i="59"/>
  <c r="AE67" i="59"/>
  <c r="AE73" i="59"/>
  <c r="AE20" i="59"/>
  <c r="AD20" i="59"/>
  <c r="AF20" i="59"/>
  <c r="AG20" i="59"/>
  <c r="AE26" i="59"/>
  <c r="AD26" i="59"/>
  <c r="AF26" i="59"/>
  <c r="AG26" i="59"/>
  <c r="AE32" i="59"/>
  <c r="AD32" i="59"/>
  <c r="AF32" i="59"/>
  <c r="AG32" i="59"/>
  <c r="AE44" i="59"/>
  <c r="AD44" i="59"/>
  <c r="AF44" i="59"/>
  <c r="AG44" i="59"/>
  <c r="AE62" i="59"/>
  <c r="AD62" i="59"/>
  <c r="AF62" i="59"/>
  <c r="AG62" i="59"/>
  <c r="AE74" i="59"/>
  <c r="AD74" i="59"/>
  <c r="AF74" i="59"/>
  <c r="AG74" i="59"/>
  <c r="AE57" i="59"/>
  <c r="AI6" i="59"/>
  <c r="AK6" i="59"/>
  <c r="AI10" i="59"/>
  <c r="AK10" i="59"/>
  <c r="AI14" i="59"/>
  <c r="AK14" i="59"/>
  <c r="AI18" i="59"/>
  <c r="AK18" i="59"/>
  <c r="AI22" i="59"/>
  <c r="AK22" i="59"/>
  <c r="AI26" i="59"/>
  <c r="AK26" i="59"/>
  <c r="AI30" i="59"/>
  <c r="AK30" i="59"/>
  <c r="AI34" i="59"/>
  <c r="AK34" i="59"/>
  <c r="AI38" i="59"/>
  <c r="AK38" i="59"/>
  <c r="AI42" i="59"/>
  <c r="AK42" i="59"/>
  <c r="AI46" i="59"/>
  <c r="AK46" i="59"/>
  <c r="AI50" i="59"/>
  <c r="AK50" i="59"/>
  <c r="AI54" i="59"/>
  <c r="AK54" i="59"/>
  <c r="AI58" i="59"/>
  <c r="AK58" i="59"/>
  <c r="AI62" i="59"/>
  <c r="AK62" i="59"/>
  <c r="AI66" i="59"/>
  <c r="AK66" i="59"/>
  <c r="AI70" i="59"/>
  <c r="AK70" i="59"/>
  <c r="AI74" i="59"/>
  <c r="AK74" i="59"/>
  <c r="AI78" i="59"/>
  <c r="AK78" i="59"/>
  <c r="AI12" i="59"/>
  <c r="AK12" i="59"/>
  <c r="AI20" i="59"/>
  <c r="AK20" i="59"/>
  <c r="AI28" i="59"/>
  <c r="AK28" i="59"/>
  <c r="AI40" i="59"/>
  <c r="AK40" i="59"/>
  <c r="AI52" i="59"/>
  <c r="AK52" i="59"/>
  <c r="AI64" i="59"/>
  <c r="AK64" i="59"/>
  <c r="AI76" i="59"/>
  <c r="AK76" i="59"/>
  <c r="AI7" i="59"/>
  <c r="AK7" i="59"/>
  <c r="AI11" i="59"/>
  <c r="AK11" i="59"/>
  <c r="AI15" i="59"/>
  <c r="AK15" i="59"/>
  <c r="AI19" i="59"/>
  <c r="AK19" i="59"/>
  <c r="AI23" i="59"/>
  <c r="AK23" i="59"/>
  <c r="AI27" i="59"/>
  <c r="AK27" i="59"/>
  <c r="AI31" i="59"/>
  <c r="AK31" i="59"/>
  <c r="AI35" i="59"/>
  <c r="AK35" i="59"/>
  <c r="AI39" i="59"/>
  <c r="AK39" i="59"/>
  <c r="AI43" i="59"/>
  <c r="AK43" i="59"/>
  <c r="AI47" i="59"/>
  <c r="AK47" i="59"/>
  <c r="AI51" i="59"/>
  <c r="AK51" i="59"/>
  <c r="AI55" i="59"/>
  <c r="AK55" i="59"/>
  <c r="AI59" i="59"/>
  <c r="AK59" i="59"/>
  <c r="AI63" i="59"/>
  <c r="AK63" i="59"/>
  <c r="AI67" i="59"/>
  <c r="AK67" i="59"/>
  <c r="AI71" i="59"/>
  <c r="AK71" i="59"/>
  <c r="AI75" i="59"/>
  <c r="AK75" i="59"/>
  <c r="AI5" i="59"/>
  <c r="AK5" i="59"/>
  <c r="AI8" i="59"/>
  <c r="AK8" i="59"/>
  <c r="AI24" i="59"/>
  <c r="AK24" i="59"/>
  <c r="AI36" i="59"/>
  <c r="AK36" i="59"/>
  <c r="AI48" i="59"/>
  <c r="AK48" i="59"/>
  <c r="AI60" i="59"/>
  <c r="AK60" i="59"/>
  <c r="AI72" i="59"/>
  <c r="AK72" i="59"/>
  <c r="AI9" i="59"/>
  <c r="AK9" i="59"/>
  <c r="AI13" i="59"/>
  <c r="AK13" i="59"/>
  <c r="AI17" i="59"/>
  <c r="AK17" i="59"/>
  <c r="AI21" i="59"/>
  <c r="AK21" i="59"/>
  <c r="AI25" i="59"/>
  <c r="AK25" i="59"/>
  <c r="AI29" i="59"/>
  <c r="AK29" i="59"/>
  <c r="AI33" i="59"/>
  <c r="AK33" i="59"/>
  <c r="AI37" i="59"/>
  <c r="AK37" i="59"/>
  <c r="AI41" i="59"/>
  <c r="AK41" i="59"/>
  <c r="AI45" i="59"/>
  <c r="AK45" i="59"/>
  <c r="AI49" i="59"/>
  <c r="AK49" i="59"/>
  <c r="AI53" i="59"/>
  <c r="AK53" i="59"/>
  <c r="AI57" i="59"/>
  <c r="AK57" i="59"/>
  <c r="AI61" i="59"/>
  <c r="AK61" i="59"/>
  <c r="AI65" i="59"/>
  <c r="AK65" i="59"/>
  <c r="AI69" i="59"/>
  <c r="AK69" i="59"/>
  <c r="AI73" i="59"/>
  <c r="AK73" i="59"/>
  <c r="AI77" i="59"/>
  <c r="AK77" i="59"/>
  <c r="AI16" i="59"/>
  <c r="AK16" i="59"/>
  <c r="AI32" i="59"/>
  <c r="AK32" i="59"/>
  <c r="AI44" i="59"/>
  <c r="AK44" i="59"/>
  <c r="AI56" i="59"/>
  <c r="AK56" i="59"/>
  <c r="AI68" i="59"/>
  <c r="AK68" i="59"/>
  <c r="AC7" i="19"/>
  <c r="AE7" i="19"/>
  <c r="Z6" i="19"/>
  <c r="AB6" i="19"/>
  <c r="AD77" i="59"/>
  <c r="AF77" i="59"/>
  <c r="AG77" i="59"/>
  <c r="AD75" i="59"/>
  <c r="AF75" i="59"/>
  <c r="AG75" i="59"/>
  <c r="AD73" i="59"/>
  <c r="AF73" i="59"/>
  <c r="AG73" i="59"/>
  <c r="AD71" i="59"/>
  <c r="AF71" i="59"/>
  <c r="AG71" i="59"/>
  <c r="AD53" i="59"/>
  <c r="AF53" i="59"/>
  <c r="AG53" i="59"/>
  <c r="AD29" i="59"/>
  <c r="AF29" i="59"/>
  <c r="AG29" i="59"/>
  <c r="AD15" i="59"/>
  <c r="AF15" i="59"/>
  <c r="AG15" i="59"/>
  <c r="AD49" i="59"/>
  <c r="AF49" i="59"/>
  <c r="AG49" i="59"/>
  <c r="AD25" i="59"/>
  <c r="AF25" i="59"/>
  <c r="AG25" i="59"/>
  <c r="AD27" i="59"/>
  <c r="AF27" i="59"/>
  <c r="AG27" i="59"/>
  <c r="AD47" i="59"/>
  <c r="AF47" i="59"/>
  <c r="AG47" i="59"/>
  <c r="AD69" i="59"/>
  <c r="AF69" i="59"/>
  <c r="AG69" i="59"/>
  <c r="AD43" i="59"/>
  <c r="AF43" i="59"/>
  <c r="AG43" i="59"/>
  <c r="AD65" i="59"/>
  <c r="AF65" i="59"/>
  <c r="AG65" i="59"/>
  <c r="AD41" i="59"/>
  <c r="AF41" i="59"/>
  <c r="AG41" i="59"/>
  <c r="AD17" i="59"/>
  <c r="AF17" i="59"/>
  <c r="AG17" i="59"/>
  <c r="AD63" i="59"/>
  <c r="AF63" i="59"/>
  <c r="AG63" i="59"/>
  <c r="AD33" i="59"/>
  <c r="AF33" i="59"/>
  <c r="AG33" i="59"/>
  <c r="AD55" i="59"/>
  <c r="AF55" i="59"/>
  <c r="AG55" i="59"/>
  <c r="AD31" i="59"/>
  <c r="AF31" i="59"/>
  <c r="AG31" i="59"/>
  <c r="AD45" i="59"/>
  <c r="AF45" i="59"/>
  <c r="AG45" i="59"/>
  <c r="AD23" i="59"/>
  <c r="AF23" i="59"/>
  <c r="AG23" i="59"/>
  <c r="AD39" i="59"/>
  <c r="AF39" i="59"/>
  <c r="AG39" i="59"/>
  <c r="AD9" i="59"/>
  <c r="AF9" i="59"/>
  <c r="AG9" i="59"/>
  <c r="AD57" i="59"/>
  <c r="AF57" i="59"/>
  <c r="AG57" i="59"/>
  <c r="AD67" i="59"/>
  <c r="AF67" i="59"/>
  <c r="AG67" i="59"/>
  <c r="AD19" i="59"/>
  <c r="AF19" i="59"/>
  <c r="AG19" i="59"/>
  <c r="AD61" i="59"/>
  <c r="AF61" i="59"/>
  <c r="AG61" i="59"/>
  <c r="AD37" i="59"/>
  <c r="AF37" i="59"/>
  <c r="AG37" i="59"/>
  <c r="AD13" i="59"/>
  <c r="AF13" i="59"/>
  <c r="AG13" i="59"/>
  <c r="AD7" i="59"/>
  <c r="AF7" i="59"/>
  <c r="AG7" i="59"/>
  <c r="AD59" i="59"/>
  <c r="AF59" i="59"/>
  <c r="AG59" i="59"/>
  <c r="AD35" i="59"/>
  <c r="AF35" i="59"/>
  <c r="AG35" i="59"/>
  <c r="AD11" i="59"/>
  <c r="AF11" i="59"/>
  <c r="AG11" i="59"/>
  <c r="AD51" i="59"/>
  <c r="AF51" i="59"/>
  <c r="AG51" i="59"/>
  <c r="AD21" i="59"/>
  <c r="AF21" i="59"/>
  <c r="AG21" i="59"/>
  <c r="AD6" i="59"/>
  <c r="AF6" i="59"/>
  <c r="AG6" i="59"/>
  <c r="Z9" i="19"/>
  <c r="AB9" i="19"/>
  <c r="AC6" i="19"/>
  <c r="AE6" i="19"/>
  <c r="AC50" i="19"/>
  <c r="AE50" i="19"/>
  <c r="AC24" i="19"/>
  <c r="AE24" i="19"/>
  <c r="AC72" i="19"/>
  <c r="AE72" i="19"/>
  <c r="AC44" i="19"/>
  <c r="AE44" i="19"/>
  <c r="AC18" i="19"/>
  <c r="AE18" i="19"/>
  <c r="AC66" i="19"/>
  <c r="AE66" i="19"/>
  <c r="AC40" i="19"/>
  <c r="AE40" i="19"/>
  <c r="AC8" i="19"/>
  <c r="AE8" i="19"/>
  <c r="AC60" i="19"/>
  <c r="AE60" i="19"/>
  <c r="AC28" i="19"/>
  <c r="AE28" i="19"/>
  <c r="AC76" i="19"/>
  <c r="AE76" i="19"/>
  <c r="AC56" i="19"/>
  <c r="AE56" i="19"/>
  <c r="AC34" i="19"/>
  <c r="AE34" i="19"/>
  <c r="AC12" i="19"/>
  <c r="AE12" i="19"/>
  <c r="AC74" i="19"/>
  <c r="AE74" i="19"/>
  <c r="AC64" i="19"/>
  <c r="AE64" i="19"/>
  <c r="AC54" i="19"/>
  <c r="AE54" i="19"/>
  <c r="AC42" i="19"/>
  <c r="AE42" i="19"/>
  <c r="AC32" i="19"/>
  <c r="AE32" i="19"/>
  <c r="AC22" i="19"/>
  <c r="AE22" i="19"/>
  <c r="AC10" i="19"/>
  <c r="AE10" i="19"/>
  <c r="AC70" i="19"/>
  <c r="AE70" i="19"/>
  <c r="AC58" i="19"/>
  <c r="AE58" i="19"/>
  <c r="AC48" i="19"/>
  <c r="AE48" i="19"/>
  <c r="AC38" i="19"/>
  <c r="AE38" i="19"/>
  <c r="AC26" i="19"/>
  <c r="AE26" i="19"/>
  <c r="AC16" i="19"/>
  <c r="AE16" i="19"/>
  <c r="Z60" i="19"/>
  <c r="AB60" i="19"/>
  <c r="Z51" i="19"/>
  <c r="AB51" i="19"/>
  <c r="Z33" i="19"/>
  <c r="AB33" i="19"/>
  <c r="Z12" i="19"/>
  <c r="AB12" i="19"/>
  <c r="Z77" i="19"/>
  <c r="AB77" i="19"/>
  <c r="Z44" i="19"/>
  <c r="AB44" i="19"/>
  <c r="Z40" i="19"/>
  <c r="AB40" i="19"/>
  <c r="Z17" i="19"/>
  <c r="AB17" i="19"/>
  <c r="Z70" i="19"/>
  <c r="AB70" i="19"/>
  <c r="Z62" i="19"/>
  <c r="AB62" i="19"/>
  <c r="Z43" i="19"/>
  <c r="AB43" i="19"/>
  <c r="Z24" i="19"/>
  <c r="AB24" i="19"/>
  <c r="Z67" i="19"/>
  <c r="AB67" i="19"/>
  <c r="Z46" i="19"/>
  <c r="AB46" i="19"/>
  <c r="Z28" i="19"/>
  <c r="AB28" i="19"/>
  <c r="Z8" i="19"/>
  <c r="AB8" i="19"/>
  <c r="Z76" i="19"/>
  <c r="AB76" i="19"/>
  <c r="Z72" i="19"/>
  <c r="AB72" i="19"/>
  <c r="Z61" i="19"/>
  <c r="AB61" i="19"/>
  <c r="Z45" i="19"/>
  <c r="AB45" i="19"/>
  <c r="Z35" i="19"/>
  <c r="AB35" i="19"/>
  <c r="Z30" i="19"/>
  <c r="AB30" i="19"/>
  <c r="Z19" i="19"/>
  <c r="AB19" i="19"/>
  <c r="Z14" i="19"/>
  <c r="AB14" i="19"/>
  <c r="Z78" i="19"/>
  <c r="AB78" i="19"/>
  <c r="Z75" i="19"/>
  <c r="AB75" i="19"/>
  <c r="Z65" i="19"/>
  <c r="AB65" i="19"/>
  <c r="Z56" i="19"/>
  <c r="AB56" i="19"/>
  <c r="Z49" i="19"/>
  <c r="AB49" i="19"/>
  <c r="Z29" i="19"/>
  <c r="AB29" i="19"/>
  <c r="Z13" i="19"/>
  <c r="AB13" i="19"/>
  <c r="Z71" i="19"/>
  <c r="AB71" i="19"/>
  <c r="Z66" i="19"/>
  <c r="AB66" i="19"/>
  <c r="Z55" i="19"/>
  <c r="AB55" i="19"/>
  <c r="Z50" i="19"/>
  <c r="AB50" i="19"/>
  <c r="Z39" i="19"/>
  <c r="AB39" i="19"/>
  <c r="Z34" i="19"/>
  <c r="AB34" i="19"/>
  <c r="Z23" i="19"/>
  <c r="AB23" i="19"/>
  <c r="Z18" i="19"/>
  <c r="AB18" i="19"/>
  <c r="Z7" i="19"/>
  <c r="AB7" i="19"/>
  <c r="Z59" i="19"/>
  <c r="AB59" i="19"/>
  <c r="Z54" i="19"/>
  <c r="AB54" i="19"/>
  <c r="Z38" i="19"/>
  <c r="AB38" i="19"/>
  <c r="Z27" i="19"/>
  <c r="AB27" i="19"/>
  <c r="Z22" i="19"/>
  <c r="AB22" i="19"/>
  <c r="Z11" i="19"/>
  <c r="AB11" i="19"/>
  <c r="Z48" i="19"/>
  <c r="AB48" i="19"/>
  <c r="Z32" i="19"/>
  <c r="AB32" i="19"/>
  <c r="Z21" i="19"/>
  <c r="AB21" i="19"/>
  <c r="Z69" i="19"/>
  <c r="AB69" i="19"/>
  <c r="Z37" i="19"/>
  <c r="AB37" i="19"/>
  <c r="Z79" i="19"/>
  <c r="AB79" i="19"/>
  <c r="Z74" i="19"/>
  <c r="AB74" i="19"/>
  <c r="AC68" i="19"/>
  <c r="AE68" i="19"/>
  <c r="Z63" i="19"/>
  <c r="AB63" i="19"/>
  <c r="Z58" i="19"/>
  <c r="AB58" i="19"/>
  <c r="AC52" i="19"/>
  <c r="AE52" i="19"/>
  <c r="Z47" i="19"/>
  <c r="AB47" i="19"/>
  <c r="Z42" i="19"/>
  <c r="AB42" i="19"/>
  <c r="AC36" i="19"/>
  <c r="AE36" i="19"/>
  <c r="Z31" i="19"/>
  <c r="AB31" i="19"/>
  <c r="Z26" i="19"/>
  <c r="AB26" i="19"/>
  <c r="AC20" i="19"/>
  <c r="AE20" i="19"/>
  <c r="Z15" i="19"/>
  <c r="AB15" i="19"/>
  <c r="Z10" i="19"/>
  <c r="AB10" i="19"/>
  <c r="Z64" i="19"/>
  <c r="AB64" i="19"/>
  <c r="Z53" i="19"/>
  <c r="AB53" i="19"/>
  <c r="Z16" i="19"/>
  <c r="AB16" i="19"/>
  <c r="AC78" i="19"/>
  <c r="AE78" i="19"/>
  <c r="Z73" i="19"/>
  <c r="AB73" i="19"/>
  <c r="Z68" i="19"/>
  <c r="AB68" i="19"/>
  <c r="AC62" i="19"/>
  <c r="AE62" i="19"/>
  <c r="Z57" i="19"/>
  <c r="AB57" i="19"/>
  <c r="Z52" i="19"/>
  <c r="AB52" i="19"/>
  <c r="AC46" i="19"/>
  <c r="AE46" i="19"/>
  <c r="Z41" i="19"/>
  <c r="AB41" i="19"/>
  <c r="Z36" i="19"/>
  <c r="AB36" i="19"/>
  <c r="AC30" i="19"/>
  <c r="AE30" i="19"/>
  <c r="Z25" i="19"/>
  <c r="AB25" i="19"/>
  <c r="Z20" i="19"/>
  <c r="AB20" i="19"/>
  <c r="AC14" i="19"/>
  <c r="AE14" i="19"/>
  <c r="AC79" i="19"/>
  <c r="AE79" i="19"/>
  <c r="AC77" i="19"/>
  <c r="AE77" i="19"/>
  <c r="AC75" i="19"/>
  <c r="AE75" i="19"/>
  <c r="AC73" i="19"/>
  <c r="AE73" i="19"/>
  <c r="AC71" i="19"/>
  <c r="AE71" i="19"/>
  <c r="AC69" i="19"/>
  <c r="AE69" i="19"/>
  <c r="AC67" i="19"/>
  <c r="AE67" i="19"/>
  <c r="AC65" i="19"/>
  <c r="AE65" i="19"/>
  <c r="AC63" i="19"/>
  <c r="AE63" i="19"/>
  <c r="AC61" i="19"/>
  <c r="AE61" i="19"/>
  <c r="AC59" i="19"/>
  <c r="AE59" i="19"/>
  <c r="AC57" i="19"/>
  <c r="AE57" i="19"/>
  <c r="AC55" i="19"/>
  <c r="AE55" i="19"/>
  <c r="AC53" i="19"/>
  <c r="AE53" i="19"/>
  <c r="AC51" i="19"/>
  <c r="AE51" i="19"/>
  <c r="AC49" i="19"/>
  <c r="AE49" i="19"/>
  <c r="AC47" i="19"/>
  <c r="AE47" i="19"/>
  <c r="AC45" i="19"/>
  <c r="AE45" i="19"/>
  <c r="AC43" i="19"/>
  <c r="AE43" i="19"/>
  <c r="AC41" i="19"/>
  <c r="AE41" i="19"/>
  <c r="AC39" i="19"/>
  <c r="AE39" i="19"/>
  <c r="AC37" i="19"/>
  <c r="AE37" i="19"/>
  <c r="AC35" i="19"/>
  <c r="AE35" i="19"/>
  <c r="AC33" i="19"/>
  <c r="AE33" i="19"/>
  <c r="AC31" i="19"/>
  <c r="AE31" i="19"/>
  <c r="AC29" i="19"/>
  <c r="AE29" i="19"/>
  <c r="AC27" i="19"/>
  <c r="AE27" i="19"/>
  <c r="AC25" i="19"/>
  <c r="AE25" i="19"/>
  <c r="AC23" i="19"/>
  <c r="AE23" i="19"/>
  <c r="AC21" i="19"/>
  <c r="AE21" i="19"/>
  <c r="AC19" i="19"/>
  <c r="AE19" i="19"/>
  <c r="AC17" i="19"/>
  <c r="AE17" i="19"/>
  <c r="AC15" i="19"/>
  <c r="AE15" i="19"/>
  <c r="AC13" i="19"/>
  <c r="AE13" i="19"/>
  <c r="AC11" i="19"/>
  <c r="AE11" i="19"/>
  <c r="AC9" i="19"/>
  <c r="AE9" i="19"/>
  <c r="J79" i="59"/>
  <c r="I79" i="59"/>
  <c r="K79" i="59"/>
  <c r="H79" i="59"/>
  <c r="G79" i="59"/>
  <c r="F79" i="59"/>
  <c r="E79" i="59"/>
  <c r="D79" i="59"/>
  <c r="L79" i="58"/>
  <c r="J79" i="58"/>
  <c r="I79" i="58"/>
  <c r="K79" i="58"/>
  <c r="H79" i="58"/>
  <c r="G79" i="58"/>
  <c r="F79" i="58"/>
  <c r="E79" i="58"/>
  <c r="D79" i="58"/>
</calcChain>
</file>

<file path=xl/sharedStrings.xml><?xml version="1.0" encoding="utf-8"?>
<sst xmlns="http://schemas.openxmlformats.org/spreadsheetml/2006/main" count="688" uniqueCount="251">
  <si>
    <t>広域連合全体</t>
  </si>
  <si>
    <t>豊中市</t>
  </si>
  <si>
    <t>池田市</t>
  </si>
  <si>
    <t>吹田市</t>
  </si>
  <si>
    <t>箕面市</t>
  </si>
  <si>
    <t>豊能町</t>
  </si>
  <si>
    <t>能勢町</t>
  </si>
  <si>
    <t>高槻市</t>
  </si>
  <si>
    <t>茨木市</t>
  </si>
  <si>
    <t>摂津市</t>
  </si>
  <si>
    <t>島本町</t>
  </si>
  <si>
    <t>守口市</t>
  </si>
  <si>
    <t>枚方市</t>
  </si>
  <si>
    <t>寝屋川市</t>
  </si>
  <si>
    <t>大東市</t>
  </si>
  <si>
    <t>門真市</t>
  </si>
  <si>
    <t>四條畷市</t>
  </si>
  <si>
    <t>交野市</t>
  </si>
  <si>
    <t>八尾市</t>
  </si>
  <si>
    <t>柏原市</t>
  </si>
  <si>
    <t>東大阪市</t>
  </si>
  <si>
    <t>富田林市</t>
  </si>
  <si>
    <t>河内長野市</t>
  </si>
  <si>
    <t>松原市</t>
  </si>
  <si>
    <t>羽曳野市</t>
  </si>
  <si>
    <t>藤井寺市</t>
  </si>
  <si>
    <t>大阪狭山市</t>
  </si>
  <si>
    <t>太子町</t>
  </si>
  <si>
    <t>河南町</t>
  </si>
  <si>
    <t>千早赤阪村</t>
  </si>
  <si>
    <t>堺市</t>
  </si>
  <si>
    <t>堺市堺区</t>
  </si>
  <si>
    <t>堺市中区</t>
  </si>
  <si>
    <t>堺市東区</t>
  </si>
  <si>
    <t>堺市西区</t>
  </si>
  <si>
    <t>堺市南区</t>
  </si>
  <si>
    <t>堺市北区</t>
  </si>
  <si>
    <t>堺市美原区</t>
  </si>
  <si>
    <t>岸和田市</t>
  </si>
  <si>
    <t>泉大津市</t>
  </si>
  <si>
    <t>貝塚市</t>
  </si>
  <si>
    <t>泉佐野市</t>
  </si>
  <si>
    <t>和泉市</t>
  </si>
  <si>
    <t>高石市</t>
  </si>
  <si>
    <t>泉南市</t>
  </si>
  <si>
    <t>阪南市</t>
  </si>
  <si>
    <t>忠岡町</t>
  </si>
  <si>
    <t>熊取町</t>
  </si>
  <si>
    <t>田尻町</t>
  </si>
  <si>
    <t>岬町</t>
  </si>
  <si>
    <t>大阪市</t>
  </si>
  <si>
    <t>天王寺区</t>
  </si>
  <si>
    <t>西淀川区</t>
  </si>
  <si>
    <t>東淀川区</t>
  </si>
  <si>
    <t>阿倍野区</t>
  </si>
  <si>
    <t>東住吉区</t>
  </si>
  <si>
    <t>住之江区</t>
  </si>
  <si>
    <t>薬剤費合計</t>
  </si>
  <si>
    <t>A</t>
  </si>
  <si>
    <t>B</t>
  </si>
  <si>
    <t>C</t>
  </si>
  <si>
    <t>ジェネリック医薬品薬剤費</t>
  </si>
  <si>
    <t>D</t>
  </si>
  <si>
    <t>先発品薬剤費</t>
  </si>
  <si>
    <t>E</t>
  </si>
  <si>
    <t>先発品薬剤費のうちジェネリック医薬品が存在する金額範囲</t>
  </si>
  <si>
    <t>E1</t>
  </si>
  <si>
    <t>E2</t>
  </si>
  <si>
    <t>Eのうち通知対象外のジェネリック医薬品範囲</t>
  </si>
  <si>
    <t>F</t>
  </si>
  <si>
    <t>先発品薬剤費のうちジェネリック医薬品が存在しない金額範囲</t>
  </si>
  <si>
    <t>G</t>
  </si>
  <si>
    <t>C/(C+E)</t>
  </si>
  <si>
    <t>※先発品のうち削減可能額…通知対象のジェネリック医薬品範囲のうち、後発品へ切り替える事により削減可能な金額。</t>
  </si>
  <si>
    <t>薬剤数量合計</t>
  </si>
  <si>
    <t>ジェネリック医薬品薬剤数量</t>
  </si>
  <si>
    <t>先発品薬剤数量</t>
  </si>
  <si>
    <t>先発品薬剤数量のうちジェネリック医薬品が存在する数量</t>
  </si>
  <si>
    <t>Eのうち通知対象外のジェネリック医薬品切替可能数量</t>
  </si>
  <si>
    <t>先発品薬剤数量のうちジェネリック医薬品が存在しない数量</t>
  </si>
  <si>
    <t>単位：千円</t>
  </si>
  <si>
    <t>単位：数</t>
  </si>
  <si>
    <t>C ジェネリック医薬品薬剤数量</t>
  </si>
  <si>
    <t>D 先発品薬剤数量</t>
  </si>
  <si>
    <t>ジェネリック医薬品普及率</t>
  </si>
  <si>
    <t>市区町村</t>
    <rPh sb="0" eb="1">
      <t>シ</t>
    </rPh>
    <rPh sb="1" eb="2">
      <t>ク</t>
    </rPh>
    <rPh sb="2" eb="4">
      <t>チョウソン</t>
    </rPh>
    <phoneticPr fontId="3"/>
  </si>
  <si>
    <t>都島区</t>
  </si>
  <si>
    <t>福島区</t>
  </si>
  <si>
    <t>此花区</t>
  </si>
  <si>
    <t>西区</t>
  </si>
  <si>
    <t>港区</t>
  </si>
  <si>
    <t>大正区</t>
  </si>
  <si>
    <t>浪速区</t>
  </si>
  <si>
    <t>東成区</t>
  </si>
  <si>
    <t>生野区</t>
  </si>
  <si>
    <t>旭区</t>
  </si>
  <si>
    <t>城東区</t>
  </si>
  <si>
    <t>住吉区</t>
  </si>
  <si>
    <t>西成区</t>
  </si>
  <si>
    <t>淀川区</t>
  </si>
  <si>
    <t>鶴見区</t>
  </si>
  <si>
    <t>平野区</t>
  </si>
  <si>
    <t>北区</t>
  </si>
  <si>
    <t>中央区</t>
  </si>
  <si>
    <t>市区町村</t>
    <rPh sb="0" eb="2">
      <t>シク</t>
    </rPh>
    <rPh sb="2" eb="4">
      <t>チョウソン</t>
    </rPh>
    <phoneticPr fontId="3"/>
  </si>
  <si>
    <t>市区町村</t>
    <rPh sb="0" eb="1">
      <t>シ</t>
    </rPh>
    <rPh sb="1" eb="2">
      <t>ク</t>
    </rPh>
    <rPh sb="2" eb="4">
      <t>マチムラ</t>
    </rPh>
    <phoneticPr fontId="3"/>
  </si>
  <si>
    <t>資格確認日…1日でも資格があれば分析対象としている。</t>
    <rPh sb="0" eb="2">
      <t>シカク</t>
    </rPh>
    <rPh sb="2" eb="4">
      <t>カクニン</t>
    </rPh>
    <rPh sb="4" eb="5">
      <t>ビ</t>
    </rPh>
    <phoneticPr fontId="3"/>
  </si>
  <si>
    <t>薬剤費(円)</t>
    <phoneticPr fontId="3"/>
  </si>
  <si>
    <t>65歳～69歳</t>
  </si>
  <si>
    <t>70歳～74歳</t>
  </si>
  <si>
    <t>75歳～79歳</t>
  </si>
  <si>
    <t>80歳～84歳</t>
  </si>
  <si>
    <t>85歳～89歳</t>
  </si>
  <si>
    <t>90歳～94歳</t>
  </si>
  <si>
    <t>95歳～</t>
  </si>
  <si>
    <t>C ジェネリック医薬品薬剤費</t>
  </si>
  <si>
    <t>D 先発品薬剤費</t>
  </si>
  <si>
    <t>資格確認日…1日でも資格があれば分析対象としている。</t>
    <rPh sb="0" eb="2">
      <t>シカク</t>
    </rPh>
    <rPh sb="2" eb="4">
      <t>カクニン</t>
    </rPh>
    <rPh sb="4" eb="5">
      <t>ビ</t>
    </rPh>
    <phoneticPr fontId="3"/>
  </si>
  <si>
    <t>G
削減可能額(千円)</t>
    <rPh sb="2" eb="4">
      <t>サクゲン</t>
    </rPh>
    <rPh sb="4" eb="7">
      <t>カノウガク</t>
    </rPh>
    <phoneticPr fontId="3"/>
  </si>
  <si>
    <t>E2
通知対象外のジェネリック医薬品切替可能数量(数)</t>
    <phoneticPr fontId="3"/>
  </si>
  <si>
    <t>E1
通知対象のジェネリック医薬品切替可能数量(数)</t>
    <rPh sb="17" eb="19">
      <t>キリカエ</t>
    </rPh>
    <rPh sb="19" eb="21">
      <t>カノウ</t>
    </rPh>
    <rPh sb="21" eb="23">
      <t>スウリョウ</t>
    </rPh>
    <phoneticPr fontId="3"/>
  </si>
  <si>
    <t>現在の
普及率(%)</t>
    <rPh sb="0" eb="2">
      <t>ゲンザイ</t>
    </rPh>
    <rPh sb="4" eb="6">
      <t>フキュウ</t>
    </rPh>
    <rPh sb="6" eb="7">
      <t>リツ</t>
    </rPh>
    <phoneticPr fontId="3"/>
  </si>
  <si>
    <t>※現在のジェネリック医薬品普及率…C ジェネリック医薬品薬剤数量</t>
    <phoneticPr fontId="3"/>
  </si>
  <si>
    <t>薬剤費総額(☆★を含む)</t>
  </si>
  <si>
    <t>薬剤費総額(☆★を除く)</t>
  </si>
  <si>
    <t>ジェネリック医薬品普及率(金額)</t>
  </si>
  <si>
    <t>厚生労働省指定薬剤のうち、☆(後発医薬品がある先発医薬品で後発医薬品と同額又は薬価が低いもの)★(後発医薬品で先発医薬品と同額又は薬価が高いもの)に該当する医薬品を除外。</t>
  </si>
  <si>
    <t>薬剤数量(数)</t>
  </si>
  <si>
    <t>薬剤総量(☆★を含む)</t>
  </si>
  <si>
    <t>薬剤総量(☆★を除く)</t>
  </si>
  <si>
    <t>ジェネリック医薬品普及率(数量)</t>
  </si>
  <si>
    <t>※ジェネリック医薬品普及率…ジェネリック医薬品薬剤費/(ジェネリック医薬品薬剤費+先発品薬剤費のうちジェネリック医薬品が存在する金額範囲)</t>
  </si>
  <si>
    <t>A
薬剤費総額(☆★を
含む)
(千円)</t>
    <rPh sb="17" eb="19">
      <t>センエン</t>
    </rPh>
    <phoneticPr fontId="3"/>
  </si>
  <si>
    <t>B
薬剤費総額(☆★を
除く)
(千円)</t>
    <phoneticPr fontId="3"/>
  </si>
  <si>
    <t>C
ジェネリック医薬品
薬剤費
(千円)</t>
    <phoneticPr fontId="3"/>
  </si>
  <si>
    <t>E1
通知対象のジェネリック医薬品範囲
(千円)　</t>
    <phoneticPr fontId="3"/>
  </si>
  <si>
    <t>E2
通知対象外のジェネリック医薬品範囲
(千円)</t>
    <phoneticPr fontId="3"/>
  </si>
  <si>
    <t>F
ジェネリック医薬品が
存在しない
金額範囲
(千円)</t>
    <phoneticPr fontId="3"/>
  </si>
  <si>
    <t>D
先発品
薬剤費
(千円)</t>
    <phoneticPr fontId="3"/>
  </si>
  <si>
    <t>E
ジェネリック
医薬品が
存在する
金額範囲
(千円)</t>
    <phoneticPr fontId="3"/>
  </si>
  <si>
    <t>※E1　通知対象のジェネリック医薬品切替数量…株式会社データホライゾン通知対象薬剤基準による(ジェネリック医薬品が存在しても、入院、処置に使用した</t>
    <rPh sb="4" eb="6">
      <t>ツウチ</t>
    </rPh>
    <rPh sb="6" eb="8">
      <t>タイショウ</t>
    </rPh>
    <rPh sb="15" eb="18">
      <t>イヤクヒン</t>
    </rPh>
    <rPh sb="18" eb="20">
      <t>キリカエ</t>
    </rPh>
    <rPh sb="20" eb="22">
      <t>スウリョウ</t>
    </rPh>
    <phoneticPr fontId="3"/>
  </si>
  <si>
    <t>に該当する医薬品を除外。</t>
    <phoneticPr fontId="3"/>
  </si>
  <si>
    <t>厚生労働省指定薬剤のうち、☆(後発医薬品がある先発医薬品で後発医薬品と同額又は薬価が低いもの)★(後発医薬品で先発医薬品と同額又は薬価が高いもの)</t>
    <phoneticPr fontId="3"/>
  </si>
  <si>
    <t>C
ジェネリック医薬品
薬剤数量
(数)</t>
    <rPh sb="14" eb="16">
      <t>スウリョウ</t>
    </rPh>
    <phoneticPr fontId="3"/>
  </si>
  <si>
    <t>D
先発品
薬剤数量
(数)</t>
    <rPh sb="8" eb="10">
      <t>スウリョウ</t>
    </rPh>
    <phoneticPr fontId="3"/>
  </si>
  <si>
    <t>E
ジェネリック医薬品が
存在する
数量(数)</t>
    <rPh sb="18" eb="20">
      <t>スウリョウ</t>
    </rPh>
    <phoneticPr fontId="3"/>
  </si>
  <si>
    <t>切替可能
数量割合
通知対象分
(%)</t>
    <rPh sb="0" eb="2">
      <t>キリカエ</t>
    </rPh>
    <rPh sb="2" eb="4">
      <t>カノウ</t>
    </rPh>
    <rPh sb="5" eb="7">
      <t>スウリョウ</t>
    </rPh>
    <rPh sb="7" eb="9">
      <t>ワリアイ</t>
    </rPh>
    <rPh sb="10" eb="12">
      <t>ツウチ</t>
    </rPh>
    <rPh sb="12" eb="14">
      <t>タイショウ</t>
    </rPh>
    <rPh sb="14" eb="15">
      <t>ブン</t>
    </rPh>
    <phoneticPr fontId="3"/>
  </si>
  <si>
    <t>切替後
普及率(%)</t>
    <rPh sb="0" eb="2">
      <t>キリカエ</t>
    </rPh>
    <rPh sb="2" eb="3">
      <t>ゴ</t>
    </rPh>
    <rPh sb="4" eb="6">
      <t>フキュウ</t>
    </rPh>
    <rPh sb="6" eb="7">
      <t>リツ</t>
    </rPh>
    <phoneticPr fontId="3"/>
  </si>
  <si>
    <t>F
ジェネリック医薬品が
存在しない
数量(数)</t>
    <rPh sb="19" eb="21">
      <t>スウリョウ</t>
    </rPh>
    <phoneticPr fontId="3"/>
  </si>
  <si>
    <t>に該当する医薬品を除外。</t>
    <phoneticPr fontId="3"/>
  </si>
  <si>
    <t>厚生労働省指定薬剤のうち、☆(後発医薬品がある先発医薬品で後発医薬品と同額又は薬価が低いもの)★(後発医薬品で先発医薬品と同額又は薬価が高いもの)</t>
    <phoneticPr fontId="3"/>
  </si>
  <si>
    <t>※G　削減可能額…通知対象のジェネリック医薬品範囲のうち、後発品へ切り替える事により削減可能な金額。</t>
    <rPh sb="3" eb="5">
      <t>サクゲン</t>
    </rPh>
    <rPh sb="5" eb="7">
      <t>カノウ</t>
    </rPh>
    <rPh sb="7" eb="8">
      <t>ガク</t>
    </rPh>
    <phoneticPr fontId="3"/>
  </si>
  <si>
    <t>切替ポテンシャル
(数量ベース)</t>
    <rPh sb="0" eb="2">
      <t>キリカエ</t>
    </rPh>
    <rPh sb="10" eb="12">
      <t>スウリョウ</t>
    </rPh>
    <phoneticPr fontId="3"/>
  </si>
  <si>
    <t>【グラフ用】</t>
  </si>
  <si>
    <t>切替ポテンシャル(数量ベース)</t>
    <rPh sb="0" eb="2">
      <t>キリカエ</t>
    </rPh>
    <rPh sb="9" eb="11">
      <t>スウリョウ</t>
    </rPh>
    <phoneticPr fontId="3"/>
  </si>
  <si>
    <t>構成比(%)</t>
  </si>
  <si>
    <t>普及率(%)
金額ベース</t>
    <rPh sb="0" eb="2">
      <t>フキュウ</t>
    </rPh>
    <rPh sb="2" eb="3">
      <t>リツ</t>
    </rPh>
    <rPh sb="7" eb="9">
      <t>キンガク</t>
    </rPh>
    <phoneticPr fontId="3"/>
  </si>
  <si>
    <t>普及率(%)
数量ベース</t>
    <rPh sb="7" eb="9">
      <t>スウリョウ</t>
    </rPh>
    <phoneticPr fontId="3"/>
  </si>
  <si>
    <t>※E1　通知対象のジェネリック医薬品範囲…株式会社データホライゾン通知対象薬剤基準による(ジェネリック医薬品が存在しても、入院、処置に使用した医薬品</t>
    <rPh sb="4" eb="6">
      <t>ツウチ</t>
    </rPh>
    <rPh sb="6" eb="8">
      <t>タイショウ</t>
    </rPh>
    <rPh sb="15" eb="18">
      <t>イヤクヒン</t>
    </rPh>
    <rPh sb="18" eb="20">
      <t>ハンイ</t>
    </rPh>
    <rPh sb="73" eb="74">
      <t>ヒン</t>
    </rPh>
    <phoneticPr fontId="3"/>
  </si>
  <si>
    <t>A
薬剤総量(☆★を
含む)
(数)</t>
    <rPh sb="5" eb="6">
      <t>リョウ</t>
    </rPh>
    <phoneticPr fontId="3"/>
  </si>
  <si>
    <t>B
薬剤総量(☆★を
除く)
(数)</t>
    <rPh sb="4" eb="6">
      <t>ソウリョウ</t>
    </rPh>
    <phoneticPr fontId="3"/>
  </si>
  <si>
    <t>※ジェネリック医薬品普及率…ジェネリック医薬品薬剤数量/(ジェネリック医薬品薬剤数量+先発品薬剤数量のうちジェネリック医薬品が存在する数量)</t>
    <phoneticPr fontId="3"/>
  </si>
  <si>
    <t>広域連合全体</t>
    <rPh sb="0" eb="2">
      <t>コウイキ</t>
    </rPh>
    <rPh sb="2" eb="4">
      <t>レンゴウ</t>
    </rPh>
    <rPh sb="4" eb="6">
      <t>ゼンタイ</t>
    </rPh>
    <phoneticPr fontId="3"/>
  </si>
  <si>
    <t>厚生労働省指定薬剤のうち、☆(後発医薬品がある先発医薬品で後発医薬品と同額又は薬価が低いもの)★(後発医薬品で先発医薬品と同額又は薬価が高いもの)に該当する医薬品を除外。</t>
    <phoneticPr fontId="3"/>
  </si>
  <si>
    <t>全年齢(円)</t>
    <rPh sb="0" eb="3">
      <t>ゼンネンレイ</t>
    </rPh>
    <phoneticPr fontId="3"/>
  </si>
  <si>
    <t>全年齢(数)</t>
    <rPh sb="0" eb="3">
      <t>ゼンネンレイ</t>
    </rPh>
    <phoneticPr fontId="3"/>
  </si>
  <si>
    <t>前年度との差分</t>
    <rPh sb="0" eb="3">
      <t>ゼンネンド</t>
    </rPh>
    <rPh sb="5" eb="7">
      <t>サブン</t>
    </rPh>
    <phoneticPr fontId="3"/>
  </si>
  <si>
    <t>前年度との差分(切替ポテンシャル(数量ベース))</t>
    <rPh sb="0" eb="3">
      <t>ゼンネンド</t>
    </rPh>
    <rPh sb="5" eb="7">
      <t>サブン</t>
    </rPh>
    <phoneticPr fontId="3"/>
  </si>
  <si>
    <t>普及率金額ベース</t>
    <rPh sb="0" eb="2">
      <t>フキュウ</t>
    </rPh>
    <rPh sb="2" eb="3">
      <t>リツ</t>
    </rPh>
    <rPh sb="3" eb="5">
      <t>キンガク</t>
    </rPh>
    <phoneticPr fontId="3"/>
  </si>
  <si>
    <t>普及率数量ベース</t>
    <phoneticPr fontId="3"/>
  </si>
  <si>
    <t>男性</t>
    <rPh sb="0" eb="2">
      <t>ダ</t>
    </rPh>
    <phoneticPr fontId="3"/>
  </si>
  <si>
    <t>女性</t>
    <rPh sb="0" eb="2">
      <t>ジ</t>
    </rPh>
    <phoneticPr fontId="3"/>
  </si>
  <si>
    <t>Eのうち通知対象のジェネリック医薬品範囲</t>
    <phoneticPr fontId="3"/>
  </si>
  <si>
    <t>先発品のうち削減可能額</t>
    <phoneticPr fontId="3"/>
  </si>
  <si>
    <t>Eのうち通知対象のジェネリック医薬品切替可能数量</t>
    <phoneticPr fontId="3"/>
  </si>
  <si>
    <t>男女計(円)</t>
    <rPh sb="0" eb="3">
      <t>ダ</t>
    </rPh>
    <phoneticPr fontId="3"/>
  </si>
  <si>
    <t>薬剤費合計</t>
    <rPh sb="0" eb="3">
      <t>ヤクザイヒ</t>
    </rPh>
    <rPh sb="3" eb="5">
      <t>ゴウケイ</t>
    </rPh>
    <phoneticPr fontId="3"/>
  </si>
  <si>
    <t>薬剤費(円)</t>
    <rPh sb="0" eb="3">
      <t>ヤクザイヒ</t>
    </rPh>
    <rPh sb="4" eb="5">
      <t>エン</t>
    </rPh>
    <phoneticPr fontId="3"/>
  </si>
  <si>
    <t>薬剤数量(数)</t>
    <rPh sb="0" eb="2">
      <t>ヤクザイ</t>
    </rPh>
    <rPh sb="2" eb="4">
      <t>スウリョウ</t>
    </rPh>
    <rPh sb="5" eb="6">
      <t>スウ</t>
    </rPh>
    <phoneticPr fontId="3"/>
  </si>
  <si>
    <t>薬剤数量合計</t>
    <rPh sb="0" eb="2">
      <t>ヤクザイ</t>
    </rPh>
    <rPh sb="2" eb="4">
      <t>スウリョウ</t>
    </rPh>
    <rPh sb="4" eb="6">
      <t>ゴウケイ</t>
    </rPh>
    <phoneticPr fontId="3"/>
  </si>
  <si>
    <t>男女計(数)</t>
    <rPh sb="0" eb="3">
      <t>ダ</t>
    </rPh>
    <phoneticPr fontId="3"/>
  </si>
  <si>
    <t>医科･調剤 ジェネリック医薬品普及率(金額ベース)</t>
    <rPh sb="0" eb="2">
      <t>イカ</t>
    </rPh>
    <rPh sb="3" eb="5">
      <t>チョウザイ</t>
    </rPh>
    <rPh sb="15" eb="17">
      <t>フキュウ</t>
    </rPh>
    <rPh sb="17" eb="18">
      <t>リツ</t>
    </rPh>
    <phoneticPr fontId="3"/>
  </si>
  <si>
    <t>広域連合全体(年齢階層別)</t>
    <rPh sb="0" eb="2">
      <t>コウイキ</t>
    </rPh>
    <rPh sb="2" eb="4">
      <t>レンゴウ</t>
    </rPh>
    <rPh sb="4" eb="6">
      <t>ゼンタイ</t>
    </rPh>
    <rPh sb="6" eb="13">
      <t>ネ</t>
    </rPh>
    <phoneticPr fontId="3"/>
  </si>
  <si>
    <t>医科･調剤 ジェネリック医薬品普及率(金額ベース)</t>
    <rPh sb="15" eb="17">
      <t>フキュウ</t>
    </rPh>
    <rPh sb="17" eb="18">
      <t>リツ</t>
    </rPh>
    <phoneticPr fontId="3"/>
  </si>
  <si>
    <t>広域連合全体(男女別)</t>
    <rPh sb="0" eb="2">
      <t>コウイキ</t>
    </rPh>
    <rPh sb="2" eb="4">
      <t>レンゴウ</t>
    </rPh>
    <rPh sb="4" eb="6">
      <t>ゼンタイ</t>
    </rPh>
    <rPh sb="6" eb="11">
      <t>ダ</t>
    </rPh>
    <phoneticPr fontId="3"/>
  </si>
  <si>
    <t>医科･調剤 ジェネリック医薬品普及率(数量ベース)</t>
    <rPh sb="15" eb="17">
      <t>フキュウ</t>
    </rPh>
    <rPh sb="17" eb="18">
      <t>リツ</t>
    </rPh>
    <rPh sb="19" eb="21">
      <t>スウリョウ</t>
    </rPh>
    <phoneticPr fontId="3"/>
  </si>
  <si>
    <t>医科･調剤 ジェネリック医薬品普及率</t>
    <rPh sb="15" eb="17">
      <t>フキュウ</t>
    </rPh>
    <rPh sb="17" eb="18">
      <t>リツ</t>
    </rPh>
    <phoneticPr fontId="3"/>
  </si>
  <si>
    <t>市区町村別</t>
    <phoneticPr fontId="3"/>
  </si>
  <si>
    <t>市区町村</t>
    <rPh sb="0" eb="4">
      <t>シクチョウソン</t>
    </rPh>
    <phoneticPr fontId="3"/>
  </si>
  <si>
    <t>市区町村別</t>
    <rPh sb="0" eb="2">
      <t>シク</t>
    </rPh>
    <rPh sb="2" eb="4">
      <t>チョウソン</t>
    </rPh>
    <phoneticPr fontId="3"/>
  </si>
  <si>
    <t>市区町村別</t>
    <rPh sb="0" eb="4">
      <t>シクチョウソン</t>
    </rPh>
    <phoneticPr fontId="3"/>
  </si>
  <si>
    <t>市区町村別</t>
    <rPh sb="0" eb="2">
      <t>シク</t>
    </rPh>
    <rPh sb="2" eb="4">
      <t>チョウソン</t>
    </rPh>
    <rPh sb="4" eb="5">
      <t>ベツ</t>
    </rPh>
    <phoneticPr fontId="3"/>
  </si>
  <si>
    <t>市区町村</t>
    <rPh sb="0" eb="4">
      <t>シクチョウソン</t>
    </rPh>
    <phoneticPr fontId="3"/>
  </si>
  <si>
    <t>市区町村別</t>
    <phoneticPr fontId="3"/>
  </si>
  <si>
    <t>医科･調剤 ジェネリック医薬品への切替ポテンシャル(金額ベース)</t>
    <phoneticPr fontId="3"/>
  </si>
  <si>
    <t>医科･調剤 ジェネリック医薬品への切替ポテンシャル(数量ベース)</t>
    <rPh sb="26" eb="28">
      <t>スウリョウ</t>
    </rPh>
    <phoneticPr fontId="3"/>
  </si>
  <si>
    <t>医科･調剤 ジェネリック医薬品への切替ポテンシャル(数量ベース)(切替可能数量割合)</t>
    <rPh sb="26" eb="28">
      <t>スウリョウ</t>
    </rPh>
    <rPh sb="33" eb="34">
      <t>キ</t>
    </rPh>
    <rPh sb="34" eb="35">
      <t>カ</t>
    </rPh>
    <rPh sb="35" eb="37">
      <t>カノウ</t>
    </rPh>
    <rPh sb="37" eb="39">
      <t>スウリョウ</t>
    </rPh>
    <rPh sb="39" eb="41">
      <t>ワリアイ</t>
    </rPh>
    <phoneticPr fontId="3"/>
  </si>
  <si>
    <t>市区町村別</t>
    <rPh sb="0" eb="1">
      <t>シ</t>
    </rPh>
    <rPh sb="1" eb="2">
      <t>ク</t>
    </rPh>
    <rPh sb="2" eb="4">
      <t>マチムラ</t>
    </rPh>
    <rPh sb="4" eb="5">
      <t>ベツ</t>
    </rPh>
    <phoneticPr fontId="3"/>
  </si>
  <si>
    <t>※Eのうち通知対象のジェネリック医薬品範囲…株式会社データホライゾン通知対象薬剤基準による(ジェネリック医薬品が存在しても、入院、処置に使用した医薬品及び、がん･精神疾患･短期処方等、通知対象として不適切な場合は含まない)。</t>
  </si>
  <si>
    <t>※Eのうち通知対象のジェネリック医薬品切替可能数量…株式会社データホライゾン通知対象薬剤基準による(ジェネリック医薬品が存在しても、入院、処置に使用した医薬品及び、がん･精神疾患･短期処方等、通知対象として不適切な場合は含まない)。</t>
  </si>
  <si>
    <t>　　　　　　　　　　　　　　　　　　　　及び、がん･精神疾患･短期処方等、通知対象として不適切な場合は含まない)。</t>
  </si>
  <si>
    <t>　 　　　　　　　　　　　　　　　　　　　　 医薬品及び、がん･精神疾患･短期処方等、通知対象として不適切な場合は含まない)。</t>
  </si>
  <si>
    <t>市区町村別</t>
    <phoneticPr fontId="3"/>
  </si>
  <si>
    <t>先発品のうち削減可能額※</t>
    <phoneticPr fontId="3"/>
  </si>
  <si>
    <t>Eのうち通知対象のジェネリック医薬品範囲※</t>
    <phoneticPr fontId="3"/>
  </si>
  <si>
    <t>前年度との差分(医科･調剤 ジェネリック医薬品への切替ポテンシャル(数量ベース)(切替可能数量割合))</t>
    <rPh sb="8" eb="10">
      <t>イカ</t>
    </rPh>
    <rPh sb="11" eb="13">
      <t>チョウザイ</t>
    </rPh>
    <rPh sb="20" eb="23">
      <t>イヤクヒン</t>
    </rPh>
    <rPh sb="25" eb="27">
      <t>キリカエ</t>
    </rPh>
    <rPh sb="34" eb="36">
      <t>スウリョウ</t>
    </rPh>
    <rPh sb="41" eb="43">
      <t>キリカエ</t>
    </rPh>
    <rPh sb="43" eb="45">
      <t>カノウ</t>
    </rPh>
    <rPh sb="45" eb="47">
      <t>スウリョウ</t>
    </rPh>
    <rPh sb="47" eb="49">
      <t>ワリアイ</t>
    </rPh>
    <phoneticPr fontId="3"/>
  </si>
  <si>
    <t>Eのうち通知対象のジェネリック医薬品切替可能数量※</t>
    <phoneticPr fontId="3"/>
  </si>
  <si>
    <t>以上</t>
    <rPh sb="0" eb="2">
      <t>イジョウ</t>
    </rPh>
    <phoneticPr fontId="4"/>
  </si>
  <si>
    <t>R5年度</t>
  </si>
  <si>
    <t>以下</t>
    <rPh sb="0" eb="2">
      <t>イカ</t>
    </rPh>
    <phoneticPr fontId="4"/>
  </si>
  <si>
    <t>未満</t>
    <rPh sb="0" eb="2">
      <t>ミマン</t>
    </rPh>
    <phoneticPr fontId="4"/>
  </si>
  <si>
    <t>データ化範囲(分析対象)…入院(DPCを含む)、入院外、調剤の電子レセプト。対象診療年月は令和6年4月～令和7年3月診療分(12カ月分)。</t>
    <phoneticPr fontId="3"/>
  </si>
  <si>
    <t>年齢基準日…令和7年3月31日時点。</t>
    <phoneticPr fontId="3"/>
  </si>
  <si>
    <t>令和7年3月時点(直近1カ月)</t>
    <phoneticPr fontId="3"/>
  </si>
  <si>
    <t>令和6年度</t>
    <phoneticPr fontId="3"/>
  </si>
  <si>
    <t>令和6年3月時点(直近1カ月)</t>
    <rPh sb="3" eb="4">
      <t>ネン</t>
    </rPh>
    <rPh sb="4" eb="5">
      <t>ヘイネン</t>
    </rPh>
    <rPh sb="5" eb="6">
      <t>ツキ</t>
    </rPh>
    <rPh sb="6" eb="8">
      <t>ジテン</t>
    </rPh>
    <rPh sb="9" eb="11">
      <t>チョッキン</t>
    </rPh>
    <rPh sb="13" eb="14">
      <t>ゲツ</t>
    </rPh>
    <phoneticPr fontId="3"/>
  </si>
  <si>
    <t>令和5年度</t>
    <rPh sb="3" eb="5">
      <t>ネンド</t>
    </rPh>
    <phoneticPr fontId="3"/>
  </si>
  <si>
    <t>R5年度市区町村別数値</t>
    <phoneticPr fontId="3"/>
  </si>
  <si>
    <t>令和6年度普及率 金額ベース</t>
    <phoneticPr fontId="3"/>
  </si>
  <si>
    <t>令和6年度普及率 数量ベース</t>
    <phoneticPr fontId="3"/>
  </si>
  <si>
    <t>R6年度</t>
  </si>
  <si>
    <t>R6年度</t>
    <phoneticPr fontId="3"/>
  </si>
  <si>
    <t>R5年度</t>
    <phoneticPr fontId="3"/>
  </si>
  <si>
    <t>前年度との差分(令和6年度普及率 金額ベース)</t>
    <phoneticPr fontId="3"/>
  </si>
  <si>
    <t>前年度との差分(令和6年度普及率 数量ベース)</t>
    <phoneticPr fontId="3"/>
  </si>
  <si>
    <t>医科･調剤 令和6年度ジェネリック医薬品普及率(金額ベース)</t>
    <phoneticPr fontId="3"/>
  </si>
  <si>
    <t>前年度との差分(医科･調剤 令和6年度ジェネリック医薬品普及率(金額ベース))</t>
    <phoneticPr fontId="3"/>
  </si>
  <si>
    <t>医科･調剤 令和6年度ジェネリック医薬品普及率(数量ベース)</t>
    <phoneticPr fontId="3"/>
  </si>
  <si>
    <t>前年度との差分(医科･調剤 令和6年度ジェネリック医薬品普及率(数量ベース))</t>
    <phoneticPr fontId="3"/>
  </si>
  <si>
    <t>データ化範囲(分析対象)…入院(DPCを含む)、入院外、調剤の電子レセプト。対象診療年月は令和6年4月～令和7年3月診療分(12カ月分)。</t>
    <phoneticPr fontId="3"/>
  </si>
  <si>
    <t>大阪市</t>
    <rPh sb="0" eb="3">
      <t>オオサカシ</t>
    </rPh>
    <phoneticPr fontId="3"/>
  </si>
  <si>
    <t>堺市</t>
    <rPh sb="0" eb="2">
      <t>サカイシ</t>
    </rPh>
    <phoneticPr fontId="3"/>
  </si>
  <si>
    <t>A 薬剤費総額（☆★を含む）</t>
  </si>
  <si>
    <t>B 薬剤費総額（☆★を除く）</t>
  </si>
  <si>
    <t>E　ジェネリック医薬品が存在する金額範囲</t>
  </si>
  <si>
    <t>E1　通知対象の　※
ジェネリック医薬品範囲　　</t>
  </si>
  <si>
    <t>G　削減可能額　※</t>
  </si>
  <si>
    <t>E2　通知対象外の
ジェネリック医薬品範囲</t>
  </si>
  <si>
    <t>F　ジェネリック医薬品が存在しない金額範囲</t>
  </si>
  <si>
    <t>A 薬剤総量（☆★を含む）</t>
  </si>
  <si>
    <t>B 薬剤総量（☆★を除く）</t>
  </si>
  <si>
    <t>C　ジェネリック医薬品薬剤数量</t>
  </si>
  <si>
    <t>E　ジェネリック医薬品が存在する数量</t>
  </si>
  <si>
    <t>E1　通知対象の
ジェネリック医薬品切替可能数量</t>
  </si>
  <si>
    <t>E2　通知対象外の
ジェネリック医薬品切替可能数量</t>
  </si>
  <si>
    <t>F　ジェネリック医薬品が存在しない数量</t>
  </si>
  <si>
    <t>現在　※</t>
  </si>
  <si>
    <t>切替後　※</t>
  </si>
  <si>
    <t>　　　　　　　　　　　　　　　　　／(C ジェネリック医薬品薬剤数量 + E 先発品薬剤数量のうちジェネリック医薬品が存在する数量)×100</t>
    <phoneticPr fontId="3"/>
  </si>
  <si>
    <t>※切替後のジェネリック医薬品普及率…(C ジェネリック医薬品薬剤数量 + E1 通知対象のジェネリック医薬品切替可能数量)</t>
    <phoneticPr fontId="3"/>
  </si>
  <si>
    <t>　　　　　　　　　　　　　　　　　　／(C ジェネリック医薬品薬剤数量 + E 先発品薬剤数量のうちジェネリック医薬品が存在する数量)×100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</si>
</sst>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0_ "/>
    <numFmt numFmtId="178" formatCode="#,##0_ ;[Red]\-#,##0\ "/>
    <numFmt numFmtId="179" formatCode="0.0%"/>
    <numFmt numFmtId="180" formatCode="0_ "/>
    <numFmt numFmtId="181" formatCode="0.000%"/>
    <numFmt numFmtId="182" formatCode="#,##0,_ "/>
    <numFmt numFmtId="183" formatCode="0.0_ ;[Red]\-0.0\ "/>
  </numFmts>
  <fonts count="56">
    <font>
      <sz val="11"/>
      <color theme="1"/>
      <name val="ＭＳ Ｐゴシック"/>
      <family val="2"/>
      <charset val="128"/>
      <scheme val="minor"/>
    </font>
    <font>
      <sz val="11"/>
      <color theme="1"/>
      <name val="ＭＳ Ｐゴシック"/>
      <family val="2"/>
      <charset val="128"/>
      <scheme val="minor"/>
    </font>
    <font>
      <sz val="11"/>
      <color rgb="FF006100"/>
      <name val="ＭＳ Ｐゴシック"/>
      <family val="2"/>
      <charset val="128"/>
      <scheme val="minor"/>
    </font>
    <font>
      <sz val="6"/>
      <name val="ＭＳ Ｐゴシック"/>
      <family val="2"/>
      <charset val="128"/>
      <scheme val="minor"/>
    </font>
    <font>
      <sz val="11"/>
      <name val="ＭＳ Ｐゴシック"/>
      <family val="3"/>
      <charset val="128"/>
    </font>
    <font>
      <sz val="8"/>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theme="1"/>
      <name val="ＭＳ Ｐゴシック"/>
      <family val="3"/>
      <charset val="128"/>
      <scheme val="minor"/>
    </font>
    <font>
      <sz val="11"/>
      <color theme="1"/>
      <name val="ＭＳ 明朝"/>
      <family val="2"/>
      <charset val="128"/>
    </font>
    <font>
      <sz val="11"/>
      <color theme="1"/>
      <name val="ＭＳ Ｐゴシック"/>
      <family val="2"/>
      <scheme val="minor"/>
    </font>
    <font>
      <sz val="11"/>
      <color indexed="52"/>
      <name val="ＭＳ Ｐゴシック"/>
      <family val="3"/>
      <charset val="128"/>
    </font>
    <font>
      <sz val="11"/>
      <color indexed="20"/>
      <name val="ＭＳ Ｐゴシック"/>
      <family val="3"/>
      <charset val="128"/>
    </font>
    <font>
      <sz val="11"/>
      <color rgb="FF9C0006"/>
      <name val="ＭＳ Ｐゴシック"/>
      <family val="3"/>
      <charset val="128"/>
      <scheme val="minor"/>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theme="3"/>
      <name val="ＭＳ ゴシック"/>
      <family val="2"/>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9"/>
      <color theme="1"/>
      <name val="ＭＳ ゴシック"/>
      <family val="2"/>
      <charset val="128"/>
    </font>
    <font>
      <sz val="11"/>
      <color indexed="62"/>
      <name val="ＭＳ Ｐゴシック"/>
      <family val="3"/>
      <charset val="128"/>
    </font>
    <font>
      <sz val="11"/>
      <color theme="1"/>
      <name val="ＦＡ 明朝"/>
      <family val="2"/>
      <charset val="128"/>
    </font>
    <font>
      <sz val="11"/>
      <color indexed="17"/>
      <name val="ＭＳ Ｐゴシック"/>
      <family val="3"/>
      <charset val="128"/>
    </font>
    <font>
      <sz val="11"/>
      <color rgb="FF006100"/>
      <name val="ＭＳ Ｐゴシック"/>
      <family val="3"/>
      <charset val="128"/>
      <scheme val="minor"/>
    </font>
    <font>
      <sz val="10"/>
      <color theme="1"/>
      <name val="ＭＳ Ｐ明朝"/>
      <family val="1"/>
      <charset val="128"/>
    </font>
    <font>
      <sz val="11"/>
      <color theme="1"/>
      <name val="ＭＳ Ｐ明朝"/>
      <family val="2"/>
      <charset val="128"/>
    </font>
    <font>
      <sz val="11"/>
      <color theme="1"/>
      <name val="ＭＳ ゴシック"/>
      <family val="2"/>
      <charset val="128"/>
    </font>
    <font>
      <sz val="11"/>
      <color rgb="FF9C6500"/>
      <name val="ＭＳ Ｐゴシック"/>
      <family val="3"/>
      <charset val="128"/>
      <scheme val="minor"/>
    </font>
    <font>
      <sz val="11"/>
      <color theme="1"/>
      <name val="ＦＡ 明朝"/>
      <family val="3"/>
      <charset val="128"/>
    </font>
    <font>
      <sz val="9"/>
      <name val="ＭＳ Ｐ明朝"/>
      <family val="1"/>
      <charset val="128"/>
    </font>
    <font>
      <sz val="9"/>
      <color theme="1"/>
      <name val="ＭＳ Ｐ明朝"/>
      <family val="1"/>
      <charset val="128"/>
    </font>
    <font>
      <sz val="10"/>
      <color theme="1"/>
      <name val="ＭＳ 明朝"/>
      <family val="1"/>
      <charset val="128"/>
    </font>
    <font>
      <sz val="10"/>
      <name val="ＭＳ 明朝"/>
      <family val="1"/>
      <charset val="128"/>
    </font>
    <font>
      <sz val="11"/>
      <color theme="1"/>
      <name val="ＭＳ 明朝"/>
      <family val="1"/>
      <charset val="128"/>
    </font>
    <font>
      <sz val="9"/>
      <name val="ＭＳ 明朝"/>
      <family val="1"/>
      <charset val="128"/>
    </font>
    <font>
      <b/>
      <sz val="8"/>
      <name val="ＭＳ 明朝"/>
      <family val="1"/>
      <charset val="128"/>
    </font>
    <font>
      <sz val="9"/>
      <color theme="1"/>
      <name val="ＭＳ 明朝"/>
      <family val="1"/>
      <charset val="128"/>
    </font>
    <font>
      <sz val="8"/>
      <name val="ＭＳ 明朝"/>
      <family val="1"/>
      <charset val="128"/>
    </font>
    <font>
      <sz val="8"/>
      <color theme="1"/>
      <name val="ＭＳ 明朝"/>
      <family val="1"/>
      <charset val="128"/>
    </font>
    <font>
      <sz val="8"/>
      <color rgb="FF000000"/>
      <name val="ＭＳ 明朝"/>
      <family val="1"/>
      <charset val="128"/>
    </font>
    <font>
      <sz val="11"/>
      <name val="ＭＳ 明朝"/>
      <family val="1"/>
      <charset val="128"/>
    </font>
    <font>
      <b/>
      <sz val="10"/>
      <name val="ＭＳ 明朝"/>
      <family val="1"/>
      <charset val="128"/>
    </font>
    <font>
      <b/>
      <sz val="9"/>
      <name val="ＭＳ 明朝"/>
      <family val="1"/>
      <charset val="128"/>
    </font>
    <font>
      <b/>
      <sz val="9"/>
      <color theme="1"/>
      <name val="ＭＳ 明朝"/>
      <family val="1"/>
      <charset val="128"/>
    </font>
    <font>
      <sz val="11"/>
      <color theme="1"/>
      <name val="ＭＳ ゴシック"/>
      <family val="3"/>
      <charset val="128"/>
    </font>
    <font>
      <b/>
      <sz val="8"/>
      <name val="ＭＳ Ｐ明朝"/>
      <family val="1"/>
      <charset val="128"/>
    </font>
    <font>
      <sz val="8"/>
      <color theme="1"/>
      <name val="ＭＳ Ｐ明朝"/>
      <family val="1"/>
      <charset val="128"/>
    </font>
    <font>
      <sz val="10"/>
      <name val="ＭＳ Ｐ明朝"/>
      <family val="1"/>
      <charset val="128"/>
    </font>
    <font>
      <sz val="14"/>
      <name val="ＭＳ Ｐ明朝"/>
      <family val="1"/>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B9C"/>
      </patternFill>
    </fill>
    <fill>
      <patternFill patternType="solid">
        <fgColor theme="0" tint="-4.9989318521683403E-2"/>
        <bgColor indexed="64"/>
      </patternFill>
    </fill>
    <fill>
      <patternFill patternType="solid">
        <fgColor rgb="FFBFBFBF"/>
        <bgColor indexed="64"/>
      </patternFill>
    </fill>
    <fill>
      <patternFill patternType="solid">
        <fgColor rgb="FFFAA0A0"/>
        <bgColor indexed="64"/>
      </patternFill>
    </fill>
    <fill>
      <patternFill patternType="solid">
        <fgColor rgb="FFFAD2AA"/>
        <bgColor indexed="64"/>
      </patternFill>
    </fill>
    <fill>
      <patternFill patternType="solid">
        <fgColor rgb="FFFFFFC0"/>
        <bgColor indexed="64"/>
      </patternFill>
    </fill>
    <fill>
      <patternFill patternType="solid">
        <fgColor rgb="FFC8FAC8"/>
        <bgColor indexed="64"/>
      </patternFill>
    </fill>
    <fill>
      <patternFill patternType="solid">
        <fgColor rgb="FFC8C8FA"/>
        <bgColor indexed="64"/>
      </patternFill>
    </fill>
    <fill>
      <patternFill patternType="solid">
        <fgColor rgb="FFFFEFFF"/>
        <bgColor indexed="64"/>
      </patternFill>
    </fill>
    <fill>
      <patternFill patternType="solid">
        <fgColor rgb="FFE1F4FF"/>
        <bgColor indexed="64"/>
      </patternFill>
    </fill>
  </fills>
  <borders count="94">
    <border>
      <left/>
      <right/>
      <top/>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diagonalUp="1">
      <left style="hair">
        <color indexed="64"/>
      </left>
      <right style="medium">
        <color indexed="64"/>
      </right>
      <top/>
      <bottom style="thin">
        <color indexed="64"/>
      </bottom>
      <diagonal style="thin">
        <color indexed="64"/>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thin">
        <color indexed="64"/>
      </bottom>
      <diagonal/>
    </border>
    <border diagonalUp="1">
      <left style="hair">
        <color indexed="64"/>
      </left>
      <right style="medium">
        <color indexed="64"/>
      </right>
      <top style="thin">
        <color indexed="64"/>
      </top>
      <bottom style="thin">
        <color indexed="64"/>
      </bottom>
      <diagonal style="thin">
        <color indexed="64"/>
      </diagonal>
    </border>
    <border>
      <left style="medium">
        <color indexed="64"/>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style="hair">
        <color indexed="64"/>
      </top>
      <bottom/>
      <diagonal/>
    </border>
    <border>
      <left/>
      <right/>
      <top/>
      <bottom style="hair">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bottom/>
      <diagonal/>
    </border>
    <border>
      <left/>
      <right style="thin">
        <color rgb="FF808080"/>
      </right>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right style="medium">
        <color indexed="64"/>
      </right>
      <top style="thin">
        <color indexed="64"/>
      </top>
      <bottom style="thin">
        <color indexed="64"/>
      </bottom>
      <diagonal/>
    </border>
    <border>
      <left style="thin">
        <color indexed="64"/>
      </left>
      <right/>
      <top style="medium">
        <color rgb="FFFF0000"/>
      </top>
      <bottom/>
      <diagonal/>
    </border>
    <border>
      <left/>
      <right style="thin">
        <color indexed="64"/>
      </right>
      <top style="medium">
        <color rgb="FFFF0000"/>
      </top>
      <bottom/>
      <diagonal/>
    </border>
  </borders>
  <cellStyleXfs count="1596">
    <xf numFmtId="0" fontId="0" fillId="0" borderId="0">
      <alignment vertical="center"/>
    </xf>
    <xf numFmtId="0" fontId="4"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9" fillId="23" borderId="8" applyNumberFormat="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9" fontId="11" fillId="0" borderId="0" applyFont="0" applyFill="0" applyBorder="0" applyAlignment="0" applyProtection="0">
      <alignment vertical="center"/>
    </xf>
    <xf numFmtId="9" fontId="6"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2" fillId="0" borderId="0" applyFont="0" applyFill="0" applyBorder="0" applyAlignment="0" applyProtection="0">
      <alignment vertical="center"/>
    </xf>
    <xf numFmtId="9" fontId="13" fillId="0" borderId="0" applyFont="0" applyFill="0" applyBorder="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4" borderId="2"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6" fillId="3"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3" fillId="0" borderId="0" applyFon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176" fontId="4" fillId="0" borderId="0" applyFont="0" applyFill="0" applyBorder="0" applyAlignment="0" applyProtection="0">
      <alignment vertical="center"/>
    </xf>
    <xf numFmtId="176" fontId="1" fillId="0" borderId="0" applyFont="0" applyFill="0" applyBorder="0" applyAlignment="0" applyProtection="0">
      <alignment vertical="center"/>
    </xf>
    <xf numFmtId="176" fontId="26" fillId="0" borderId="0" applyFont="0" applyFill="0" applyBorder="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8" fillId="0" borderId="0">
      <alignment vertical="center"/>
    </xf>
    <xf numFmtId="0" fontId="4"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4" fillId="0" borderId="0">
      <alignment vertical="center"/>
    </xf>
    <xf numFmtId="0" fontId="1" fillId="0" borderId="0">
      <alignment vertical="center"/>
    </xf>
    <xf numFmtId="0" fontId="1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30" fillId="2" borderId="0" applyNumberFormat="0" applyBorder="0" applyAlignment="0" applyProtection="0">
      <alignment vertical="center"/>
    </xf>
    <xf numFmtId="0" fontId="2" fillId="2"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16" fillId="3" borderId="0" applyNumberFormat="0" applyBorder="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0" fontId="17" fillId="26" borderId="11" applyNumberFormat="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38" fontId="31" fillId="0" borderId="0" applyFont="0" applyFill="0" applyBorder="0" applyAlignment="0" applyProtection="0">
      <alignment vertical="center"/>
    </xf>
    <xf numFmtId="38" fontId="3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3" fillId="0" borderId="15" applyNumberFormat="0" applyFill="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4" fillId="26" borderId="16"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27" fillId="10" borderId="11"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9" fontId="13" fillId="0" borderId="0" applyFont="0" applyFill="0" applyBorder="0" applyAlignment="0" applyProtection="0">
      <alignment vertical="center"/>
    </xf>
    <xf numFmtId="0" fontId="13" fillId="0" borderId="0"/>
    <xf numFmtId="38" fontId="33" fillId="0" borderId="0" applyFont="0" applyFill="0" applyBorder="0" applyAlignment="0" applyProtection="0">
      <alignment vertical="center"/>
    </xf>
    <xf numFmtId="9" fontId="33" fillId="0" borderId="0" applyFont="0" applyFill="0" applyBorder="0" applyAlignment="0" applyProtection="0">
      <alignment vertical="center"/>
    </xf>
    <xf numFmtId="0" fontId="33" fillId="0" borderId="0">
      <alignment vertical="center"/>
    </xf>
    <xf numFmtId="0" fontId="1" fillId="0" borderId="0">
      <alignment vertical="center"/>
    </xf>
    <xf numFmtId="0" fontId="1" fillId="0" borderId="0">
      <alignment vertical="center"/>
    </xf>
    <xf numFmtId="9" fontId="12" fillId="0" borderId="0" applyFont="0" applyFill="0" applyBorder="0" applyAlignment="0" applyProtection="0">
      <alignment vertical="center"/>
    </xf>
    <xf numFmtId="0" fontId="34" fillId="27" borderId="0" applyNumberFormat="0" applyBorder="0" applyAlignment="0" applyProtection="0">
      <alignment vertical="center"/>
    </xf>
    <xf numFmtId="9" fontId="1" fillId="0" borderId="0" applyFont="0" applyFill="0" applyBorder="0" applyAlignment="0" applyProtection="0">
      <alignment vertical="center"/>
    </xf>
    <xf numFmtId="9" fontId="6"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4" borderId="2" applyNumberFormat="0" applyFont="0" applyAlignment="0" applyProtection="0">
      <alignment vertical="center"/>
    </xf>
    <xf numFmtId="38" fontId="1" fillId="0" borderId="0" applyFont="0" applyFill="0" applyBorder="0" applyAlignment="0" applyProtection="0">
      <alignment vertical="center"/>
    </xf>
    <xf numFmtId="38" fontId="6" fillId="0" borderId="0" applyFont="0" applyFill="0" applyBorder="0" applyAlignment="0" applyProtection="0">
      <alignment vertical="center"/>
    </xf>
    <xf numFmtId="38" fontId="13" fillId="0" borderId="0" applyFont="0" applyFill="0" applyBorder="0" applyAlignment="0" applyProtection="0">
      <alignment vertical="center"/>
    </xf>
    <xf numFmtId="0" fontId="22" fillId="0" borderId="1"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5" fillId="0" borderId="0">
      <alignment vertical="center"/>
    </xf>
    <xf numFmtId="0" fontId="13" fillId="0" borderId="0"/>
    <xf numFmtId="0" fontId="12" fillId="0" borderId="0">
      <alignment vertical="center"/>
    </xf>
    <xf numFmtId="0" fontId="32" fillId="0" borderId="0">
      <alignment vertical="center"/>
    </xf>
    <xf numFmtId="0" fontId="1" fillId="0" borderId="0">
      <alignment vertical="center"/>
    </xf>
    <xf numFmtId="0" fontId="1" fillId="0" borderId="0">
      <alignment vertical="center"/>
    </xf>
    <xf numFmtId="0" fontId="32" fillId="0" borderId="0">
      <alignment vertical="center"/>
    </xf>
    <xf numFmtId="0" fontId="4" fillId="0" borderId="0">
      <alignment vertical="center"/>
    </xf>
    <xf numFmtId="0" fontId="30" fillId="2" borderId="0" applyNumberFormat="0" applyBorder="0" applyAlignment="0" applyProtection="0">
      <alignment vertical="center"/>
    </xf>
    <xf numFmtId="0" fontId="13" fillId="0" borderId="0"/>
    <xf numFmtId="0" fontId="1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3"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51" fillId="0" borderId="0">
      <alignment vertical="center"/>
    </xf>
  </cellStyleXfs>
  <cellXfs count="447">
    <xf numFmtId="0" fontId="0" fillId="0" borderId="0" xfId="0">
      <alignment vertical="center"/>
    </xf>
    <xf numFmtId="0" fontId="37" fillId="0" borderId="67" xfId="1337" applyFont="1" applyBorder="1">
      <alignment vertical="center"/>
    </xf>
    <xf numFmtId="0" fontId="37" fillId="0" borderId="25" xfId="1337" applyFont="1" applyBorder="1">
      <alignment vertical="center"/>
    </xf>
    <xf numFmtId="0" fontId="38" fillId="0" borderId="0" xfId="0" applyFont="1">
      <alignment vertical="center"/>
    </xf>
    <xf numFmtId="0" fontId="40" fillId="0" borderId="0" xfId="1337" applyFont="1" applyBorder="1">
      <alignment vertical="center"/>
    </xf>
    <xf numFmtId="0" fontId="40" fillId="0" borderId="0" xfId="1337" applyFont="1" applyAlignment="1">
      <alignment vertical="center"/>
    </xf>
    <xf numFmtId="0" fontId="40" fillId="0" borderId="0" xfId="1337" applyFont="1">
      <alignment vertical="center"/>
    </xf>
    <xf numFmtId="0" fontId="42" fillId="0" borderId="0" xfId="1" applyNumberFormat="1" applyFont="1" applyFill="1" applyBorder="1" applyAlignment="1">
      <alignment vertical="center"/>
    </xf>
    <xf numFmtId="0" fontId="41" fillId="0" borderId="0" xfId="1337" applyFont="1" applyBorder="1" applyAlignment="1"/>
    <xf numFmtId="0" fontId="43" fillId="0" borderId="0" xfId="1337" applyFont="1">
      <alignment vertical="center"/>
    </xf>
    <xf numFmtId="0" fontId="45" fillId="0" borderId="0" xfId="1337" applyFont="1" applyFill="1" applyAlignment="1"/>
    <xf numFmtId="0" fontId="45" fillId="0" borderId="0" xfId="1337" applyFont="1">
      <alignment vertical="center"/>
    </xf>
    <xf numFmtId="0" fontId="43" fillId="0" borderId="0" xfId="1337" applyFont="1" applyBorder="1">
      <alignment vertical="center"/>
    </xf>
    <xf numFmtId="0" fontId="45" fillId="0" borderId="0" xfId="1337" applyFont="1" applyBorder="1">
      <alignment vertical="center"/>
    </xf>
    <xf numFmtId="0" fontId="46" fillId="0" borderId="0" xfId="1337" applyFont="1" applyBorder="1" applyAlignment="1">
      <alignment horizontal="left" vertical="center"/>
    </xf>
    <xf numFmtId="0" fontId="41" fillId="0" borderId="0" xfId="1337" applyFont="1" applyBorder="1" applyAlignment="1">
      <alignment horizontal="center" vertical="center"/>
    </xf>
    <xf numFmtId="0" fontId="41" fillId="0" borderId="0" xfId="1337" applyFont="1" applyBorder="1" applyAlignment="1">
      <alignment vertical="center"/>
    </xf>
    <xf numFmtId="0" fontId="41" fillId="0" borderId="0" xfId="1337" applyFont="1" applyBorder="1" applyAlignment="1">
      <alignment horizontal="center"/>
    </xf>
    <xf numFmtId="0" fontId="40" fillId="0" borderId="0" xfId="0" applyNumberFormat="1" applyFont="1" applyAlignment="1">
      <alignment vertical="center"/>
    </xf>
    <xf numFmtId="0" fontId="40" fillId="0" borderId="0" xfId="0" applyFont="1" applyAlignment="1">
      <alignment vertical="center"/>
    </xf>
    <xf numFmtId="0" fontId="40" fillId="0" borderId="0" xfId="0" applyFont="1">
      <alignment vertical="center"/>
    </xf>
    <xf numFmtId="0" fontId="38" fillId="28" borderId="17" xfId="0" applyFont="1" applyFill="1" applyBorder="1" applyAlignment="1">
      <alignment vertical="center" wrapText="1"/>
    </xf>
    <xf numFmtId="0" fontId="38" fillId="28" borderId="18" xfId="0" applyFont="1" applyFill="1" applyBorder="1" applyAlignment="1">
      <alignment vertical="center" wrapText="1"/>
    </xf>
    <xf numFmtId="0" fontId="38" fillId="0" borderId="3" xfId="1386" applyFont="1" applyFill="1" applyBorder="1">
      <alignment vertical="center"/>
    </xf>
    <xf numFmtId="179" fontId="38" fillId="0" borderId="29" xfId="0" applyNumberFormat="1" applyFont="1" applyFill="1" applyBorder="1" applyAlignment="1">
      <alignment horizontal="right" vertical="center" shrinkToFit="1"/>
    </xf>
    <xf numFmtId="179" fontId="38" fillId="0" borderId="4" xfId="0" applyNumberFormat="1" applyFont="1" applyFill="1" applyBorder="1" applyAlignment="1">
      <alignment horizontal="right" vertical="center" shrinkToFit="1"/>
    </xf>
    <xf numFmtId="179" fontId="38" fillId="0" borderId="24" xfId="0" applyNumberFormat="1" applyFont="1" applyFill="1" applyBorder="1" applyAlignment="1">
      <alignment horizontal="right" vertical="center" shrinkToFit="1"/>
    </xf>
    <xf numFmtId="179" fontId="38" fillId="0" borderId="3" xfId="0" applyNumberFormat="1" applyFont="1" applyFill="1" applyBorder="1" applyAlignment="1">
      <alignment horizontal="right" vertical="center" shrinkToFit="1"/>
    </xf>
    <xf numFmtId="179" fontId="38" fillId="0" borderId="18" xfId="0" applyNumberFormat="1" applyFont="1" applyFill="1" applyBorder="1" applyAlignment="1">
      <alignment horizontal="right" vertical="center" shrinkToFit="1"/>
    </xf>
    <xf numFmtId="179" fontId="38" fillId="0" borderId="5" xfId="0" applyNumberFormat="1" applyFont="1" applyFill="1" applyBorder="1" applyAlignment="1">
      <alignment horizontal="right" vertical="center" shrinkToFit="1"/>
    </xf>
    <xf numFmtId="179" fontId="38" fillId="0" borderId="7" xfId="0" applyNumberFormat="1" applyFont="1" applyFill="1" applyBorder="1" applyAlignment="1">
      <alignment horizontal="right" vertical="center" shrinkToFit="1"/>
    </xf>
    <xf numFmtId="179" fontId="41" fillId="0" borderId="0" xfId="1337" applyNumberFormat="1" applyFont="1" applyBorder="1" applyAlignment="1"/>
    <xf numFmtId="0" fontId="44" fillId="0" borderId="0" xfId="1337" applyFont="1" applyBorder="1" applyAlignment="1">
      <alignment horizontal="center" vertical="center"/>
    </xf>
    <xf numFmtId="179" fontId="38" fillId="0" borderId="31" xfId="0" applyNumberFormat="1" applyFont="1" applyFill="1" applyBorder="1" applyAlignment="1">
      <alignment horizontal="right" vertical="center" shrinkToFit="1"/>
    </xf>
    <xf numFmtId="179" fontId="38" fillId="0" borderId="19" xfId="0" applyNumberFormat="1" applyFont="1" applyFill="1" applyBorder="1" applyAlignment="1">
      <alignment horizontal="right" vertical="center" shrinkToFit="1"/>
    </xf>
    <xf numFmtId="0" fontId="47" fillId="0" borderId="0" xfId="1338" applyFont="1" applyBorder="1">
      <alignment vertical="center"/>
    </xf>
    <xf numFmtId="0" fontId="40" fillId="0" borderId="0" xfId="1338" applyFont="1">
      <alignment vertical="center"/>
    </xf>
    <xf numFmtId="0" fontId="44" fillId="0" borderId="0" xfId="1338" applyFont="1" applyBorder="1">
      <alignment vertical="center"/>
    </xf>
    <xf numFmtId="0" fontId="44" fillId="0" borderId="0" xfId="1338" applyFont="1">
      <alignment vertical="center"/>
    </xf>
    <xf numFmtId="0" fontId="44" fillId="0" borderId="0" xfId="1338" applyFont="1" applyBorder="1" applyAlignment="1">
      <alignment horizontal="center" vertical="center"/>
    </xf>
    <xf numFmtId="0" fontId="41" fillId="0" borderId="0" xfId="1338" applyFont="1">
      <alignment vertical="center"/>
    </xf>
    <xf numFmtId="0" fontId="43" fillId="0" borderId="0" xfId="1338" applyFont="1">
      <alignment vertical="center"/>
    </xf>
    <xf numFmtId="0" fontId="40" fillId="0" borderId="0" xfId="1338" applyFont="1" applyBorder="1">
      <alignment vertical="center"/>
    </xf>
    <xf numFmtId="0" fontId="40" fillId="0" borderId="0" xfId="1338" applyFont="1" applyAlignment="1">
      <alignment vertical="center"/>
    </xf>
    <xf numFmtId="0" fontId="47" fillId="0" borderId="0" xfId="1338" applyFont="1">
      <alignment vertical="center"/>
    </xf>
    <xf numFmtId="0" fontId="47" fillId="0" borderId="0" xfId="1338" applyFont="1" applyAlignment="1">
      <alignment vertical="center"/>
    </xf>
    <xf numFmtId="0" fontId="43" fillId="0" borderId="0" xfId="1338" applyFont="1" applyBorder="1">
      <alignment vertical="center"/>
    </xf>
    <xf numFmtId="0" fontId="45" fillId="0" borderId="0" xfId="1338" applyFont="1" applyBorder="1">
      <alignment vertical="center"/>
    </xf>
    <xf numFmtId="0" fontId="44" fillId="0" borderId="0" xfId="1328" applyFont="1" applyBorder="1" applyAlignment="1">
      <alignment horizontal="center" vertical="center"/>
    </xf>
    <xf numFmtId="0" fontId="44" fillId="0" borderId="0" xfId="1328" applyFont="1" applyBorder="1" applyAlignment="1">
      <alignment vertical="center"/>
    </xf>
    <xf numFmtId="0" fontId="45" fillId="0" borderId="0" xfId="1328" applyFont="1">
      <alignment vertical="center"/>
    </xf>
    <xf numFmtId="0" fontId="43" fillId="0" borderId="0" xfId="1328" applyFont="1">
      <alignment vertical="center"/>
    </xf>
    <xf numFmtId="0" fontId="44" fillId="0" borderId="0" xfId="1328" applyFont="1" applyBorder="1" applyAlignment="1">
      <alignment horizontal="left" vertical="center"/>
    </xf>
    <xf numFmtId="178" fontId="45" fillId="0" borderId="0" xfId="1337" applyNumberFormat="1" applyFont="1" applyBorder="1">
      <alignment vertical="center"/>
    </xf>
    <xf numFmtId="0" fontId="48" fillId="0" borderId="0" xfId="1" applyNumberFormat="1" applyFont="1" applyFill="1" applyBorder="1" applyAlignment="1">
      <alignment horizontal="left" vertical="center"/>
    </xf>
    <xf numFmtId="0" fontId="49" fillId="0" borderId="0" xfId="1" applyNumberFormat="1" applyFont="1" applyFill="1" applyBorder="1" applyAlignment="1">
      <alignment vertical="center"/>
    </xf>
    <xf numFmtId="0" fontId="40" fillId="0" borderId="0" xfId="0" applyFont="1" applyBorder="1">
      <alignment vertical="center"/>
    </xf>
    <xf numFmtId="179" fontId="38" fillId="0" borderId="22" xfId="0" applyNumberFormat="1" applyFont="1" applyFill="1" applyBorder="1" applyAlignment="1">
      <alignment horizontal="right" vertical="center" shrinkToFit="1"/>
    </xf>
    <xf numFmtId="179" fontId="38" fillId="0" borderId="6" xfId="0" applyNumberFormat="1" applyFont="1" applyFill="1" applyBorder="1" applyAlignment="1">
      <alignment horizontal="right" vertical="center" shrinkToFit="1"/>
    </xf>
    <xf numFmtId="0" fontId="50" fillId="0" borderId="0" xfId="1552" applyFont="1">
      <alignment vertical="center"/>
    </xf>
    <xf numFmtId="0" fontId="50" fillId="0" borderId="0" xfId="1337" applyFont="1" applyAlignment="1">
      <alignment vertical="center"/>
    </xf>
    <xf numFmtId="0" fontId="41" fillId="0" borderId="0" xfId="1337" applyNumberFormat="1" applyFont="1" applyFill="1" applyBorder="1" applyAlignment="1">
      <alignment vertical="center"/>
    </xf>
    <xf numFmtId="0" fontId="50" fillId="0" borderId="0" xfId="1338" applyFont="1" applyAlignment="1">
      <alignment vertical="center"/>
    </xf>
    <xf numFmtId="0" fontId="49" fillId="0" borderId="0" xfId="1338" applyFont="1" applyAlignment="1">
      <alignment vertical="center"/>
    </xf>
    <xf numFmtId="0" fontId="41" fillId="0" borderId="0" xfId="1338" applyNumberFormat="1" applyFont="1" applyFill="1" applyBorder="1" applyAlignment="1">
      <alignment vertical="center"/>
    </xf>
    <xf numFmtId="0" fontId="39" fillId="28" borderId="42" xfId="1" applyNumberFormat="1" applyFont="1" applyFill="1" applyBorder="1" applyAlignment="1">
      <alignment horizontal="center" vertical="center" shrinkToFit="1"/>
    </xf>
    <xf numFmtId="0" fontId="39" fillId="0" borderId="19" xfId="1337" applyFont="1" applyFill="1" applyBorder="1" applyAlignment="1">
      <alignment horizontal="center" vertical="center" shrinkToFit="1"/>
    </xf>
    <xf numFmtId="179" fontId="39" fillId="0" borderId="46" xfId="706" applyNumberFormat="1" applyFont="1" applyFill="1" applyBorder="1" applyAlignment="1">
      <alignment horizontal="right" vertical="center" shrinkToFit="1"/>
    </xf>
    <xf numFmtId="0" fontId="39" fillId="0" borderId="19" xfId="1337" applyFont="1" applyBorder="1" applyAlignment="1">
      <alignment horizontal="center" vertical="center" shrinkToFit="1"/>
    </xf>
    <xf numFmtId="0" fontId="39" fillId="0" borderId="3" xfId="1337" applyFont="1" applyBorder="1" applyAlignment="1">
      <alignment horizontal="center" vertical="center" shrinkToFit="1"/>
    </xf>
    <xf numFmtId="0" fontId="39" fillId="0" borderId="4" xfId="1337" applyFont="1" applyBorder="1" applyAlignment="1">
      <alignment horizontal="center" vertical="center" shrinkToFit="1"/>
    </xf>
    <xf numFmtId="0" fontId="39" fillId="0" borderId="49" xfId="1337" applyFont="1" applyBorder="1" applyAlignment="1">
      <alignment horizontal="center" vertical="center" shrinkToFit="1"/>
    </xf>
    <xf numFmtId="0" fontId="39" fillId="0" borderId="55" xfId="1337" applyFont="1" applyBorder="1" applyAlignment="1">
      <alignment horizontal="center" vertical="center" shrinkToFit="1"/>
    </xf>
    <xf numFmtId="178" fontId="39" fillId="0" borderId="42" xfId="851" applyNumberFormat="1" applyFont="1" applyFill="1" applyBorder="1" applyAlignment="1">
      <alignment horizontal="right" vertical="center" shrinkToFit="1"/>
    </xf>
    <xf numFmtId="38" fontId="39" fillId="0" borderId="62" xfId="853" applyFont="1" applyFill="1" applyBorder="1" applyAlignment="1">
      <alignment horizontal="right" vertical="center" shrinkToFit="1"/>
    </xf>
    <xf numFmtId="0" fontId="39" fillId="0" borderId="19" xfId="1338" applyFont="1" applyFill="1" applyBorder="1" applyAlignment="1">
      <alignment horizontal="center" vertical="center" shrinkToFit="1"/>
    </xf>
    <xf numFmtId="0" fontId="39" fillId="0" borderId="19" xfId="1338" applyFont="1" applyBorder="1" applyAlignment="1">
      <alignment horizontal="center" vertical="center" shrinkToFit="1"/>
    </xf>
    <xf numFmtId="0" fontId="39" fillId="0" borderId="44" xfId="1338" applyFont="1" applyBorder="1" applyAlignment="1">
      <alignment horizontal="center" vertical="center" shrinkToFit="1"/>
    </xf>
    <xf numFmtId="0" fontId="39" fillId="0" borderId="4" xfId="1338" applyFont="1" applyBorder="1" applyAlignment="1">
      <alignment horizontal="center" vertical="center" shrinkToFit="1"/>
    </xf>
    <xf numFmtId="0" fontId="39" fillId="0" borderId="3" xfId="1338" applyFont="1" applyBorder="1" applyAlignment="1">
      <alignment horizontal="center" vertical="center" shrinkToFit="1"/>
    </xf>
    <xf numFmtId="0" fontId="39" fillId="0" borderId="49" xfId="1338" applyFont="1" applyBorder="1" applyAlignment="1">
      <alignment horizontal="center" vertical="center" shrinkToFit="1"/>
    </xf>
    <xf numFmtId="0" fontId="39" fillId="0" borderId="55" xfId="1338" applyFont="1" applyBorder="1" applyAlignment="1">
      <alignment horizontal="center" vertical="center" shrinkToFit="1"/>
    </xf>
    <xf numFmtId="0" fontId="38" fillId="0" borderId="28" xfId="0" applyFont="1" applyFill="1" applyBorder="1" applyAlignment="1">
      <alignment vertical="center" wrapText="1"/>
    </xf>
    <xf numFmtId="179" fontId="38" fillId="0" borderId="0" xfId="0" applyNumberFormat="1" applyFont="1" applyFill="1" applyBorder="1">
      <alignment vertical="center"/>
    </xf>
    <xf numFmtId="0" fontId="38" fillId="0" borderId="3" xfId="0" applyFont="1" applyFill="1" applyBorder="1">
      <alignment vertical="center"/>
    </xf>
    <xf numFmtId="0" fontId="49" fillId="0" borderId="0" xfId="1554" applyFont="1" applyAlignment="1">
      <alignment vertical="center"/>
    </xf>
    <xf numFmtId="0" fontId="37" fillId="0" borderId="24" xfId="1553" applyFont="1" applyBorder="1">
      <alignment vertical="center"/>
    </xf>
    <xf numFmtId="0" fontId="37" fillId="0" borderId="67" xfId="1553" applyFont="1" applyBorder="1">
      <alignment vertical="center"/>
    </xf>
    <xf numFmtId="0" fontId="5" fillId="0" borderId="31" xfId="1553" applyFont="1" applyBorder="1">
      <alignment vertical="center"/>
    </xf>
    <xf numFmtId="0" fontId="5" fillId="0" borderId="28" xfId="1553" applyFont="1" applyBorder="1">
      <alignment vertical="center"/>
    </xf>
    <xf numFmtId="0" fontId="5" fillId="0" borderId="28" xfId="1553" applyFont="1" applyBorder="1" applyAlignment="1">
      <alignment horizontal="center" vertical="center"/>
    </xf>
    <xf numFmtId="0" fontId="36" fillId="0" borderId="28" xfId="1553" applyFont="1" applyBorder="1">
      <alignment vertical="center"/>
    </xf>
    <xf numFmtId="0" fontId="37" fillId="0" borderId="25" xfId="1553" applyFont="1" applyBorder="1">
      <alignment vertical="center"/>
    </xf>
    <xf numFmtId="0" fontId="41" fillId="0" borderId="0" xfId="1328" applyNumberFormat="1" applyFont="1" applyBorder="1" applyAlignment="1">
      <alignment vertical="center"/>
    </xf>
    <xf numFmtId="0" fontId="41" fillId="0" borderId="0" xfId="1328" applyFont="1" applyBorder="1" applyAlignment="1">
      <alignment horizontal="center" vertical="center"/>
    </xf>
    <xf numFmtId="0" fontId="38" fillId="0" borderId="3" xfId="1386" applyFont="1" applyFill="1" applyBorder="1" applyAlignment="1">
      <alignment vertical="center"/>
    </xf>
    <xf numFmtId="0" fontId="38" fillId="0" borderId="0" xfId="0" applyFont="1" applyFill="1" applyBorder="1" applyAlignment="1">
      <alignment vertical="center"/>
    </xf>
    <xf numFmtId="0" fontId="40" fillId="0" borderId="0" xfId="0" applyFont="1" applyFill="1">
      <alignment vertical="center"/>
    </xf>
    <xf numFmtId="0" fontId="38" fillId="0" borderId="0" xfId="0" applyFont="1" applyFill="1">
      <alignment vertical="center"/>
    </xf>
    <xf numFmtId="0" fontId="40" fillId="0" borderId="83" xfId="0" applyFont="1" applyBorder="1">
      <alignment vertical="center"/>
    </xf>
    <xf numFmtId="0" fontId="40" fillId="0" borderId="84" xfId="0" applyFont="1" applyBorder="1">
      <alignment vertical="center"/>
    </xf>
    <xf numFmtId="0" fontId="40" fillId="0" borderId="85" xfId="0" applyFont="1" applyBorder="1">
      <alignment vertical="center"/>
    </xf>
    <xf numFmtId="0" fontId="40" fillId="0" borderId="86" xfId="0" applyFont="1" applyBorder="1">
      <alignment vertical="center"/>
    </xf>
    <xf numFmtId="0" fontId="40" fillId="30" borderId="3" xfId="0" applyFont="1" applyFill="1" applyBorder="1">
      <alignment vertical="center"/>
    </xf>
    <xf numFmtId="179" fontId="40" fillId="0" borderId="0" xfId="1594" applyNumberFormat="1" applyFont="1" applyBorder="1">
      <alignment vertical="center"/>
    </xf>
    <xf numFmtId="0" fontId="40" fillId="0" borderId="0" xfId="0" applyFont="1" applyBorder="1" applyAlignment="1">
      <alignment vertical="center"/>
    </xf>
    <xf numFmtId="179" fontId="40" fillId="0" borderId="0" xfId="1594" applyNumberFormat="1" applyFont="1" applyBorder="1" applyAlignment="1">
      <alignment vertical="center"/>
    </xf>
    <xf numFmtId="0" fontId="40" fillId="0" borderId="87" xfId="0" applyFont="1" applyBorder="1" applyAlignment="1">
      <alignment vertical="center"/>
    </xf>
    <xf numFmtId="0" fontId="40" fillId="31" borderId="3" xfId="0" applyFont="1" applyFill="1" applyBorder="1">
      <alignment vertical="center"/>
    </xf>
    <xf numFmtId="0" fontId="40" fillId="32" borderId="3" xfId="0" applyFont="1" applyFill="1" applyBorder="1">
      <alignment vertical="center"/>
    </xf>
    <xf numFmtId="0" fontId="40" fillId="33" borderId="3" xfId="0" applyFont="1" applyFill="1" applyBorder="1">
      <alignment vertical="center"/>
    </xf>
    <xf numFmtId="0" fontId="40" fillId="34" borderId="3" xfId="0" applyFont="1" applyFill="1" applyBorder="1">
      <alignment vertical="center"/>
    </xf>
    <xf numFmtId="0" fontId="40" fillId="0" borderId="88" xfId="0" applyFont="1" applyBorder="1">
      <alignment vertical="center"/>
    </xf>
    <xf numFmtId="0" fontId="40" fillId="0" borderId="89" xfId="0" applyFont="1" applyBorder="1">
      <alignment vertical="center"/>
    </xf>
    <xf numFmtId="0" fontId="40" fillId="0" borderId="90" xfId="0" applyFont="1" applyBorder="1" applyAlignment="1">
      <alignment vertical="center"/>
    </xf>
    <xf numFmtId="0" fontId="40" fillId="0" borderId="87" xfId="0" applyFont="1" applyBorder="1">
      <alignment vertical="center"/>
    </xf>
    <xf numFmtId="0" fontId="40" fillId="0" borderId="90" xfId="0" applyFont="1" applyBorder="1">
      <alignment vertical="center"/>
    </xf>
    <xf numFmtId="178" fontId="38" fillId="0" borderId="7" xfId="0" applyNumberFormat="1" applyFont="1" applyFill="1" applyBorder="1" applyAlignment="1">
      <alignment horizontal="right" vertical="center" shrinkToFit="1"/>
    </xf>
    <xf numFmtId="179" fontId="38" fillId="0" borderId="3" xfId="0" applyNumberFormat="1" applyFont="1" applyFill="1" applyBorder="1" applyAlignment="1">
      <alignment horizontal="right" vertical="center"/>
    </xf>
    <xf numFmtId="178" fontId="39" fillId="0" borderId="29" xfId="1386" applyNumberFormat="1" applyFont="1" applyFill="1" applyBorder="1" applyAlignment="1">
      <alignment horizontal="right" vertical="center" shrinkToFit="1"/>
    </xf>
    <xf numFmtId="178" fontId="39" fillId="0" borderId="3" xfId="1386" applyNumberFormat="1" applyFont="1" applyFill="1" applyBorder="1" applyAlignment="1">
      <alignment horizontal="right" vertical="center" shrinkToFit="1"/>
    </xf>
    <xf numFmtId="178" fontId="39" fillId="0" borderId="0" xfId="0" applyNumberFormat="1" applyFont="1" applyFill="1" applyAlignment="1">
      <alignment horizontal="right" vertical="center" shrinkToFit="1"/>
    </xf>
    <xf numFmtId="178" fontId="39" fillId="0" borderId="6" xfId="0" applyNumberFormat="1" applyFont="1" applyFill="1" applyBorder="1" applyAlignment="1">
      <alignment horizontal="right" vertical="center" shrinkToFit="1"/>
    </xf>
    <xf numFmtId="178" fontId="39" fillId="0" borderId="7" xfId="0" applyNumberFormat="1" applyFont="1" applyFill="1" applyBorder="1" applyAlignment="1">
      <alignment horizontal="right" vertical="center" shrinkToFit="1"/>
    </xf>
    <xf numFmtId="0" fontId="43" fillId="28" borderId="4" xfId="0" applyFont="1" applyFill="1" applyBorder="1" applyAlignment="1">
      <alignment horizontal="center" vertical="center" wrapText="1"/>
    </xf>
    <xf numFmtId="0" fontId="39" fillId="28" borderId="3" xfId="1" applyNumberFormat="1" applyFont="1" applyFill="1" applyBorder="1" applyAlignment="1">
      <alignment horizontal="center" vertical="center"/>
    </xf>
    <xf numFmtId="0" fontId="39" fillId="28" borderId="43" xfId="1" applyNumberFormat="1" applyFont="1" applyFill="1" applyBorder="1" applyAlignment="1">
      <alignment horizontal="center" vertical="center" shrinkToFit="1"/>
    </xf>
    <xf numFmtId="178" fontId="39" fillId="0" borderId="32" xfId="0" applyNumberFormat="1" applyFont="1" applyFill="1" applyBorder="1" applyAlignment="1">
      <alignment horizontal="right" vertical="center" shrinkToFit="1"/>
    </xf>
    <xf numFmtId="0" fontId="38" fillId="0" borderId="3" xfId="0" applyFont="1" applyFill="1" applyBorder="1" applyAlignment="1">
      <alignment horizontal="center" vertical="center" shrinkToFit="1"/>
    </xf>
    <xf numFmtId="0" fontId="39" fillId="0" borderId="3" xfId="1147" applyFont="1" applyFill="1" applyBorder="1" applyAlignment="1" applyProtection="1">
      <alignment vertical="center"/>
      <protection locked="0"/>
    </xf>
    <xf numFmtId="178" fontId="38" fillId="0" borderId="3" xfId="0" applyNumberFormat="1" applyFont="1" applyFill="1" applyBorder="1" applyAlignment="1">
      <alignment horizontal="right" vertical="center"/>
    </xf>
    <xf numFmtId="178" fontId="40" fillId="0" borderId="0" xfId="0" applyNumberFormat="1" applyFont="1" applyFill="1" applyBorder="1">
      <alignment vertical="center"/>
    </xf>
    <xf numFmtId="180" fontId="40" fillId="0" borderId="0" xfId="0" applyNumberFormat="1" applyFont="1" applyFill="1" applyBorder="1">
      <alignment vertical="center"/>
    </xf>
    <xf numFmtId="179" fontId="39" fillId="0" borderId="46" xfId="706" applyNumberFormat="1" applyFont="1" applyFill="1" applyBorder="1" applyAlignment="1">
      <alignment horizontal="center" vertical="center" shrinkToFit="1"/>
    </xf>
    <xf numFmtId="179" fontId="39" fillId="0" borderId="64" xfId="706" applyNumberFormat="1" applyFont="1" applyFill="1" applyBorder="1" applyAlignment="1">
      <alignment horizontal="center" vertical="center" shrinkToFit="1"/>
    </xf>
    <xf numFmtId="178" fontId="39" fillId="0" borderId="44" xfId="851" applyNumberFormat="1" applyFont="1" applyFill="1" applyBorder="1" applyAlignment="1">
      <alignment horizontal="right" vertical="center" shrinkToFit="1"/>
    </xf>
    <xf numFmtId="178" fontId="39" fillId="0" borderId="45" xfId="851" applyNumberFormat="1" applyFont="1" applyFill="1" applyBorder="1" applyAlignment="1">
      <alignment horizontal="right" vertical="center" shrinkToFit="1"/>
    </xf>
    <xf numFmtId="178" fontId="39" fillId="0" borderId="3" xfId="851" applyNumberFormat="1" applyFont="1" applyFill="1" applyBorder="1" applyAlignment="1">
      <alignment horizontal="right" vertical="center" shrinkToFit="1"/>
    </xf>
    <xf numFmtId="179" fontId="39" fillId="0" borderId="43" xfId="704" applyNumberFormat="1" applyFont="1" applyFill="1" applyBorder="1" applyAlignment="1">
      <alignment horizontal="right" vertical="center" shrinkToFit="1"/>
    </xf>
    <xf numFmtId="178" fontId="39" fillId="0" borderId="4" xfId="851" applyNumberFormat="1" applyFont="1" applyFill="1" applyBorder="1" applyAlignment="1">
      <alignment horizontal="right" vertical="center" shrinkToFit="1"/>
    </xf>
    <xf numFmtId="178" fontId="39" fillId="0" borderId="47" xfId="851" applyNumberFormat="1" applyFont="1" applyFill="1" applyBorder="1" applyAlignment="1">
      <alignment horizontal="right" vertical="center" shrinkToFit="1"/>
    </xf>
    <xf numFmtId="179" fontId="39" fillId="0" borderId="48" xfId="704" applyNumberFormat="1" applyFont="1" applyFill="1" applyBorder="1" applyAlignment="1">
      <alignment horizontal="right" vertical="center" shrinkToFit="1"/>
    </xf>
    <xf numFmtId="178" fontId="39" fillId="0" borderId="49" xfId="851" applyNumberFormat="1" applyFont="1" applyFill="1" applyBorder="1" applyAlignment="1">
      <alignment horizontal="right" vertical="center" shrinkToFit="1"/>
    </xf>
    <xf numFmtId="178" fontId="39" fillId="0" borderId="53" xfId="851" applyNumberFormat="1" applyFont="1" applyFill="1" applyBorder="1" applyAlignment="1">
      <alignment horizontal="right" vertical="center" shrinkToFit="1"/>
    </xf>
    <xf numFmtId="179" fontId="39" fillId="0" borderId="54" xfId="704" applyNumberFormat="1" applyFont="1" applyFill="1" applyBorder="1" applyAlignment="1">
      <alignment horizontal="right" vertical="center" shrinkToFit="1"/>
    </xf>
    <xf numFmtId="178" fontId="39" fillId="0" borderId="55" xfId="851" applyNumberFormat="1" applyFont="1" applyFill="1" applyBorder="1" applyAlignment="1">
      <alignment horizontal="right" vertical="center" shrinkToFit="1"/>
    </xf>
    <xf numFmtId="178" fontId="39" fillId="0" borderId="59" xfId="851" applyNumberFormat="1" applyFont="1" applyFill="1" applyBorder="1" applyAlignment="1">
      <alignment horizontal="right" vertical="center" shrinkToFit="1"/>
    </xf>
    <xf numFmtId="179" fontId="39" fillId="0" borderId="60" xfId="704" applyNumberFormat="1" applyFont="1" applyFill="1" applyBorder="1" applyAlignment="1">
      <alignment horizontal="right" vertical="center" shrinkToFit="1"/>
    </xf>
    <xf numFmtId="178" fontId="39" fillId="0" borderId="19" xfId="851" applyNumberFormat="1" applyFont="1" applyFill="1" applyBorder="1" applyAlignment="1">
      <alignment horizontal="right" vertical="center" shrinkToFit="1"/>
    </xf>
    <xf numFmtId="179" fontId="39" fillId="0" borderId="61" xfId="704" applyNumberFormat="1" applyFont="1" applyFill="1" applyBorder="1" applyAlignment="1">
      <alignment horizontal="right" vertical="center" shrinkToFit="1"/>
    </xf>
    <xf numFmtId="179" fontId="39" fillId="0" borderId="3" xfId="704" applyNumberFormat="1" applyFont="1" applyFill="1" applyBorder="1" applyAlignment="1">
      <alignment horizontal="right" vertical="center" shrinkToFit="1"/>
    </xf>
    <xf numFmtId="179" fontId="39" fillId="0" borderId="63" xfId="704" applyNumberFormat="1" applyFont="1" applyFill="1" applyBorder="1" applyAlignment="1">
      <alignment horizontal="right" vertical="center" shrinkToFit="1"/>
    </xf>
    <xf numFmtId="179" fontId="39" fillId="0" borderId="64" xfId="1337" applyNumberFormat="1" applyFont="1" applyFill="1" applyBorder="1" applyAlignment="1">
      <alignment horizontal="right" vertical="center" shrinkToFit="1"/>
    </xf>
    <xf numFmtId="178" fontId="39" fillId="0" borderId="65" xfId="851" applyNumberFormat="1" applyFont="1" applyFill="1" applyBorder="1" applyAlignment="1">
      <alignment horizontal="right" vertical="center" shrinkToFit="1"/>
    </xf>
    <xf numFmtId="182" fontId="39" fillId="0" borderId="29" xfId="1386" applyNumberFormat="1" applyFont="1" applyFill="1" applyBorder="1" applyAlignment="1">
      <alignment horizontal="right" vertical="center" shrinkToFit="1"/>
    </xf>
    <xf numFmtId="182" fontId="39" fillId="0" borderId="3" xfId="1386" applyNumberFormat="1" applyFont="1" applyFill="1" applyBorder="1" applyAlignment="1">
      <alignment horizontal="right" vertical="center" shrinkToFit="1"/>
    </xf>
    <xf numFmtId="182" fontId="39" fillId="0" borderId="0" xfId="0" applyNumberFormat="1" applyFont="1" applyFill="1" applyAlignment="1">
      <alignment horizontal="right" vertical="center" shrinkToFit="1"/>
    </xf>
    <xf numFmtId="0" fontId="38" fillId="0" borderId="0" xfId="0" applyFont="1" applyFill="1" applyBorder="1" applyAlignment="1">
      <alignment vertical="center" wrapText="1"/>
    </xf>
    <xf numFmtId="0" fontId="38" fillId="0" borderId="3" xfId="0" applyFont="1" applyFill="1" applyBorder="1" applyAlignment="1">
      <alignment horizontal="center" vertical="center" wrapText="1"/>
    </xf>
    <xf numFmtId="183" fontId="38" fillId="0" borderId="3" xfId="0" applyNumberFormat="1" applyFont="1" applyFill="1" applyBorder="1" applyAlignment="1">
      <alignment horizontal="right" vertical="center"/>
    </xf>
    <xf numFmtId="178" fontId="38" fillId="0" borderId="18" xfId="0" applyNumberFormat="1" applyFont="1" applyFill="1" applyBorder="1" applyAlignment="1">
      <alignment horizontal="right" vertical="center"/>
    </xf>
    <xf numFmtId="0" fontId="38" fillId="0" borderId="3" xfId="0" applyFont="1" applyFill="1" applyBorder="1" applyAlignment="1">
      <alignment horizontal="center" vertical="center" wrapText="1"/>
    </xf>
    <xf numFmtId="178" fontId="39" fillId="0" borderId="66" xfId="851" applyNumberFormat="1" applyFont="1" applyFill="1" applyBorder="1" applyAlignment="1">
      <alignment horizontal="right" vertical="center" shrinkToFit="1"/>
    </xf>
    <xf numFmtId="178" fontId="39" fillId="0" borderId="36" xfId="851" applyNumberFormat="1" applyFont="1" applyFill="1" applyBorder="1" applyAlignment="1">
      <alignment horizontal="right" vertical="center" shrinkToFit="1"/>
    </xf>
    <xf numFmtId="178" fontId="39" fillId="0" borderId="29" xfId="851" applyNumberFormat="1" applyFont="1" applyFill="1" applyBorder="1" applyAlignment="1">
      <alignment horizontal="right" vertical="center" shrinkToFit="1"/>
    </xf>
    <xf numFmtId="178" fontId="39" fillId="0" borderId="50" xfId="851" applyNumberFormat="1" applyFont="1" applyFill="1" applyBorder="1" applyAlignment="1">
      <alignment horizontal="right" vertical="center" shrinkToFit="1"/>
    </xf>
    <xf numFmtId="178" fontId="39" fillId="0" borderId="56" xfId="851" applyNumberFormat="1" applyFont="1" applyFill="1" applyBorder="1" applyAlignment="1">
      <alignment horizontal="right" vertical="center" shrinkToFit="1"/>
    </xf>
    <xf numFmtId="179" fontId="39" fillId="0" borderId="20" xfId="704" applyNumberFormat="1" applyFont="1" applyFill="1" applyBorder="1" applyAlignment="1">
      <alignment horizontal="right" vertical="center" shrinkToFit="1"/>
    </xf>
    <xf numFmtId="178" fontId="39" fillId="0" borderId="31" xfId="851" applyNumberFormat="1" applyFont="1" applyFill="1" applyBorder="1" applyAlignment="1">
      <alignment horizontal="right" vertical="center" shrinkToFit="1"/>
    </xf>
    <xf numFmtId="0" fontId="40" fillId="0" borderId="28" xfId="1337" applyFont="1" applyBorder="1">
      <alignment vertical="center"/>
    </xf>
    <xf numFmtId="0" fontId="39" fillId="28" borderId="36" xfId="1" applyNumberFormat="1" applyFont="1" applyFill="1" applyBorder="1" applyAlignment="1">
      <alignment horizontal="center" vertical="center" shrinkToFit="1"/>
    </xf>
    <xf numFmtId="0" fontId="39" fillId="28" borderId="3" xfId="1" applyNumberFormat="1" applyFont="1" applyFill="1" applyBorder="1" applyAlignment="1">
      <alignment horizontal="center" vertical="center" shrinkToFit="1"/>
    </xf>
    <xf numFmtId="179" fontId="39" fillId="0" borderId="36" xfId="704" applyNumberFormat="1" applyFont="1" applyFill="1" applyBorder="1" applyAlignment="1">
      <alignment horizontal="right" vertical="center" shrinkToFit="1"/>
    </xf>
    <xf numFmtId="0" fontId="39" fillId="28" borderId="36" xfId="1" applyNumberFormat="1" applyFont="1" applyFill="1" applyBorder="1" applyAlignment="1">
      <alignment horizontal="center" vertical="center" shrinkToFit="1"/>
    </xf>
    <xf numFmtId="0" fontId="41" fillId="0" borderId="0" xfId="1328" applyFont="1" applyBorder="1" applyAlignment="1">
      <alignment vertical="center"/>
    </xf>
    <xf numFmtId="0" fontId="38" fillId="0" borderId="3" xfId="0" applyFont="1" applyFill="1" applyBorder="1" applyAlignment="1">
      <alignment horizontal="center" vertical="center" wrapText="1"/>
    </xf>
    <xf numFmtId="182" fontId="39" fillId="0" borderId="3" xfId="0" applyNumberFormat="1" applyFont="1" applyFill="1" applyBorder="1" applyAlignment="1">
      <alignment horizontal="right" vertical="center" shrinkToFit="1"/>
    </xf>
    <xf numFmtId="182" fontId="39" fillId="0" borderId="4" xfId="1386" applyNumberFormat="1" applyFont="1" applyFill="1" applyBorder="1" applyAlignment="1">
      <alignment horizontal="right" vertical="center" shrinkToFit="1"/>
    </xf>
    <xf numFmtId="178" fontId="39" fillId="0" borderId="4" xfId="1386" applyNumberFormat="1" applyFont="1" applyFill="1" applyBorder="1" applyAlignment="1">
      <alignment horizontal="right" vertical="center" shrinkToFit="1"/>
    </xf>
    <xf numFmtId="0" fontId="38" fillId="0" borderId="3" xfId="0" applyFont="1" applyFill="1" applyBorder="1" applyAlignment="1">
      <alignment horizontal="center" vertical="center" shrinkToFit="1"/>
    </xf>
    <xf numFmtId="0" fontId="38" fillId="0" borderId="17" xfId="0" applyFont="1" applyFill="1" applyBorder="1" applyAlignment="1">
      <alignment vertical="center" wrapText="1"/>
    </xf>
    <xf numFmtId="0" fontId="38" fillId="0" borderId="18" xfId="0" applyFont="1" applyFill="1" applyBorder="1" applyAlignment="1">
      <alignment vertical="center" wrapText="1"/>
    </xf>
    <xf numFmtId="0" fontId="43" fillId="0" borderId="4" xfId="0" applyFont="1" applyFill="1" applyBorder="1" applyAlignment="1">
      <alignment horizontal="center" vertical="center" wrapText="1"/>
    </xf>
    <xf numFmtId="178" fontId="39" fillId="0" borderId="25" xfId="0" applyNumberFormat="1" applyFont="1" applyFill="1" applyBorder="1" applyAlignment="1">
      <alignment horizontal="right" vertical="center" shrinkToFit="1"/>
    </xf>
    <xf numFmtId="178" fontId="39" fillId="0" borderId="19" xfId="0" applyNumberFormat="1" applyFont="1" applyFill="1" applyBorder="1" applyAlignment="1">
      <alignment horizontal="right" vertical="center" shrinkToFit="1"/>
    </xf>
    <xf numFmtId="178" fontId="39" fillId="0" borderId="28" xfId="0" applyNumberFormat="1" applyFont="1" applyFill="1" applyBorder="1" applyAlignment="1">
      <alignment horizontal="right" vertical="center" shrinkToFit="1"/>
    </xf>
    <xf numFmtId="178" fontId="39" fillId="0" borderId="36" xfId="1386" applyNumberFormat="1" applyFont="1" applyFill="1" applyBorder="1" applyAlignment="1">
      <alignment horizontal="right" vertical="center" shrinkToFit="1"/>
    </xf>
    <xf numFmtId="0" fontId="38" fillId="0" borderId="4" xfId="0" applyFont="1" applyFill="1" applyBorder="1" applyAlignment="1">
      <alignment horizontal="center" vertical="center" shrinkToFit="1"/>
    </xf>
    <xf numFmtId="0" fontId="39" fillId="0" borderId="4" xfId="1147" applyFont="1" applyFill="1" applyBorder="1" applyAlignment="1" applyProtection="1">
      <alignment vertical="center"/>
      <protection locked="0"/>
    </xf>
    <xf numFmtId="0" fontId="40" fillId="0" borderId="0" xfId="0" applyFont="1" applyFill="1" applyBorder="1">
      <alignment vertical="center"/>
    </xf>
    <xf numFmtId="0" fontId="40" fillId="0" borderId="83" xfId="0" applyFont="1" applyFill="1" applyBorder="1">
      <alignment vertical="center"/>
    </xf>
    <xf numFmtId="0" fontId="40" fillId="0" borderId="84" xfId="0" applyFont="1" applyFill="1" applyBorder="1">
      <alignment vertical="center"/>
    </xf>
    <xf numFmtId="0" fontId="40" fillId="0" borderId="86" xfId="0" applyFont="1" applyFill="1" applyBorder="1">
      <alignment vertical="center"/>
    </xf>
    <xf numFmtId="0" fontId="40" fillId="35" borderId="3" xfId="0" applyFont="1" applyFill="1" applyBorder="1">
      <alignment vertical="center"/>
    </xf>
    <xf numFmtId="0" fontId="40" fillId="36" borderId="3" xfId="0" applyFont="1" applyFill="1" applyBorder="1">
      <alignment vertical="center"/>
    </xf>
    <xf numFmtId="0" fontId="5" fillId="0" borderId="29" xfId="1337" applyNumberFormat="1" applyFont="1" applyFill="1" applyBorder="1" applyAlignment="1">
      <alignment vertical="center"/>
    </xf>
    <xf numFmtId="10" fontId="5" fillId="0" borderId="30" xfId="1337" applyNumberFormat="1" applyFont="1" applyFill="1" applyBorder="1" applyAlignment="1">
      <alignment vertical="center"/>
    </xf>
    <xf numFmtId="0" fontId="36" fillId="0" borderId="30" xfId="1337" applyFont="1" applyBorder="1" applyAlignment="1">
      <alignment vertical="center"/>
    </xf>
    <xf numFmtId="0" fontId="37" fillId="0" borderId="30" xfId="1337" applyFont="1" applyBorder="1">
      <alignment vertical="center"/>
    </xf>
    <xf numFmtId="0" fontId="5" fillId="0" borderId="24" xfId="1337" applyFont="1" applyBorder="1" applyAlignment="1">
      <alignment horizontal="right" vertical="center"/>
    </xf>
    <xf numFmtId="0" fontId="36" fillId="0" borderId="66" xfId="1337" applyFont="1" applyBorder="1" applyAlignment="1">
      <alignment horizontal="center" vertical="center"/>
    </xf>
    <xf numFmtId="10" fontId="5" fillId="0" borderId="30" xfId="1337" applyNumberFormat="1" applyFont="1" applyFill="1" applyBorder="1" applyAlignment="1">
      <alignment horizontal="left" vertical="center"/>
    </xf>
    <xf numFmtId="0" fontId="5" fillId="0" borderId="30" xfId="1337" applyFont="1" applyBorder="1">
      <alignment vertical="center"/>
    </xf>
    <xf numFmtId="0" fontId="5" fillId="0" borderId="30" xfId="1337" applyFont="1" applyFill="1" applyBorder="1" applyAlignment="1">
      <alignment horizontal="right" vertical="center"/>
    </xf>
    <xf numFmtId="0" fontId="5" fillId="0" borderId="66" xfId="1337" applyFont="1" applyBorder="1">
      <alignment vertical="center"/>
    </xf>
    <xf numFmtId="0" fontId="5" fillId="0" borderId="0" xfId="1337" applyFont="1" applyBorder="1">
      <alignment vertical="center"/>
    </xf>
    <xf numFmtId="10" fontId="5" fillId="0" borderId="0" xfId="1337" applyNumberFormat="1" applyFont="1" applyFill="1" applyBorder="1" applyAlignment="1">
      <alignment vertical="center"/>
    </xf>
    <xf numFmtId="0" fontId="5" fillId="0" borderId="67" xfId="1337" applyFont="1" applyBorder="1">
      <alignment vertical="center"/>
    </xf>
    <xf numFmtId="179" fontId="52" fillId="0" borderId="0" xfId="1337" applyNumberFormat="1" applyFont="1" applyFill="1" applyBorder="1" applyAlignment="1">
      <alignment horizontal="left" vertical="center"/>
    </xf>
    <xf numFmtId="0" fontId="5" fillId="0" borderId="0" xfId="1337" applyFont="1" applyFill="1" applyBorder="1">
      <alignment vertical="center"/>
    </xf>
    <xf numFmtId="179" fontId="52" fillId="0" borderId="68" xfId="1337" applyNumberFormat="1" applyFont="1" applyFill="1" applyBorder="1" applyAlignment="1">
      <alignment horizontal="left" vertical="center"/>
    </xf>
    <xf numFmtId="10" fontId="5" fillId="0" borderId="69" xfId="1337" applyNumberFormat="1" applyFont="1" applyFill="1" applyBorder="1" applyAlignment="1">
      <alignment vertical="center"/>
    </xf>
    <xf numFmtId="179" fontId="52" fillId="0" borderId="67" xfId="1337" applyNumberFormat="1" applyFont="1" applyFill="1" applyBorder="1" applyAlignment="1">
      <alignment horizontal="left" vertical="center"/>
    </xf>
    <xf numFmtId="0" fontId="5" fillId="0" borderId="0" xfId="1337" applyFont="1" applyFill="1" applyBorder="1" applyAlignment="1">
      <alignment vertical="center" wrapText="1"/>
    </xf>
    <xf numFmtId="10" fontId="5" fillId="0" borderId="66" xfId="1337" applyNumberFormat="1" applyFont="1" applyFill="1" applyBorder="1" applyAlignment="1">
      <alignment vertical="center" wrapText="1"/>
    </xf>
    <xf numFmtId="10" fontId="5" fillId="0" borderId="66" xfId="1337" applyNumberFormat="1" applyFont="1" applyFill="1" applyBorder="1" applyAlignment="1">
      <alignment horizontal="left" vertical="center" wrapText="1"/>
    </xf>
    <xf numFmtId="10" fontId="5" fillId="0" borderId="67" xfId="1337" applyNumberFormat="1" applyFont="1" applyFill="1" applyBorder="1" applyAlignment="1">
      <alignment horizontal="left" vertical="center" wrapText="1"/>
    </xf>
    <xf numFmtId="10" fontId="5" fillId="0" borderId="67" xfId="1337" applyNumberFormat="1" applyFont="1" applyFill="1" applyBorder="1" applyAlignment="1">
      <alignment vertical="center"/>
    </xf>
    <xf numFmtId="10" fontId="5" fillId="0" borderId="0" xfId="1337" applyNumberFormat="1" applyFont="1" applyFill="1" applyBorder="1" applyAlignment="1">
      <alignment vertical="center" wrapText="1"/>
    </xf>
    <xf numFmtId="181" fontId="5" fillId="0" borderId="67" xfId="1337" applyNumberFormat="1" applyFont="1" applyFill="1" applyBorder="1" applyAlignment="1">
      <alignment vertical="center"/>
    </xf>
    <xf numFmtId="181" fontId="5" fillId="0" borderId="0" xfId="1337" applyNumberFormat="1" applyFont="1" applyFill="1" applyBorder="1" applyAlignment="1">
      <alignment vertical="center"/>
    </xf>
    <xf numFmtId="38" fontId="5" fillId="0" borderId="66" xfId="853" applyFont="1" applyFill="1" applyBorder="1" applyAlignment="1">
      <alignment horizontal="right" vertical="center"/>
    </xf>
    <xf numFmtId="38" fontId="5" fillId="0" borderId="67" xfId="853" applyFont="1" applyFill="1" applyBorder="1" applyAlignment="1">
      <alignment horizontal="right" vertical="center"/>
    </xf>
    <xf numFmtId="10" fontId="5" fillId="0" borderId="31" xfId="1337" applyNumberFormat="1" applyFont="1" applyFill="1" applyBorder="1" applyAlignment="1">
      <alignment vertical="center"/>
    </xf>
    <xf numFmtId="10" fontId="5" fillId="0" borderId="25" xfId="1337" applyNumberFormat="1" applyFont="1" applyFill="1" applyBorder="1" applyAlignment="1">
      <alignment vertical="center"/>
    </xf>
    <xf numFmtId="0" fontId="5" fillId="0" borderId="70" xfId="1337" applyFont="1" applyBorder="1">
      <alignment vertical="center"/>
    </xf>
    <xf numFmtId="0" fontId="5" fillId="0" borderId="31" xfId="1337" applyFont="1" applyBorder="1">
      <alignment vertical="center"/>
    </xf>
    <xf numFmtId="0" fontId="5" fillId="0" borderId="28" xfId="1337" applyFont="1" applyBorder="1">
      <alignment vertical="center"/>
    </xf>
    <xf numFmtId="0" fontId="5" fillId="0" borderId="25" xfId="1337" applyFont="1" applyBorder="1">
      <alignment vertical="center"/>
    </xf>
    <xf numFmtId="0" fontId="36" fillId="0" borderId="31" xfId="1337" applyFont="1" applyBorder="1" applyAlignment="1">
      <alignment horizontal="center" vertical="center"/>
    </xf>
    <xf numFmtId="0" fontId="36" fillId="0" borderId="28" xfId="1337" applyFont="1" applyBorder="1" applyAlignment="1">
      <alignment horizontal="center" vertical="center"/>
    </xf>
    <xf numFmtId="0" fontId="36" fillId="0" borderId="28" xfId="1337" applyFont="1" applyBorder="1" applyAlignment="1">
      <alignment vertical="center"/>
    </xf>
    <xf numFmtId="0" fontId="37" fillId="0" borderId="28" xfId="1337" applyFont="1" applyBorder="1">
      <alignment vertical="center"/>
    </xf>
    <xf numFmtId="0" fontId="5" fillId="0" borderId="29" xfId="1553" applyNumberFormat="1" applyFont="1" applyFill="1" applyBorder="1" applyAlignment="1">
      <alignment vertical="center"/>
    </xf>
    <xf numFmtId="10" fontId="5" fillId="0" borderId="30" xfId="1553" applyNumberFormat="1" applyFont="1" applyFill="1" applyBorder="1" applyAlignment="1">
      <alignment vertical="center"/>
    </xf>
    <xf numFmtId="178" fontId="5" fillId="0" borderId="17" xfId="853" applyNumberFormat="1" applyFont="1" applyFill="1" applyBorder="1" applyAlignment="1">
      <alignment vertical="center"/>
    </xf>
    <xf numFmtId="0" fontId="5" fillId="0" borderId="30" xfId="1553" applyFont="1" applyBorder="1">
      <alignment vertical="center"/>
    </xf>
    <xf numFmtId="0" fontId="5" fillId="0" borderId="30" xfId="1553" applyFont="1" applyBorder="1" applyAlignment="1">
      <alignment horizontal="center" vertical="center"/>
    </xf>
    <xf numFmtId="0" fontId="36" fillId="0" borderId="30" xfId="1553" applyFont="1" applyBorder="1">
      <alignment vertical="center"/>
    </xf>
    <xf numFmtId="0" fontId="5" fillId="0" borderId="66" xfId="1553" applyFont="1" applyBorder="1">
      <alignment vertical="center"/>
    </xf>
    <xf numFmtId="10" fontId="5" fillId="0" borderId="30" xfId="1553" applyNumberFormat="1" applyFont="1" applyFill="1" applyBorder="1" applyAlignment="1">
      <alignment horizontal="left" vertical="center"/>
    </xf>
    <xf numFmtId="0" fontId="5" fillId="0" borderId="30" xfId="1553" applyFont="1" applyFill="1" applyBorder="1" applyAlignment="1">
      <alignment horizontal="right" vertical="center"/>
    </xf>
    <xf numFmtId="0" fontId="5" fillId="0" borderId="24" xfId="1553" applyFont="1" applyBorder="1" applyAlignment="1">
      <alignment horizontal="right" vertical="center"/>
    </xf>
    <xf numFmtId="0" fontId="5" fillId="0" borderId="0" xfId="1553" applyFont="1" applyBorder="1">
      <alignment vertical="center"/>
    </xf>
    <xf numFmtId="10" fontId="5" fillId="0" borderId="0" xfId="1553" applyNumberFormat="1" applyFont="1" applyFill="1" applyBorder="1" applyAlignment="1">
      <alignment vertical="center"/>
    </xf>
    <xf numFmtId="0" fontId="5" fillId="0" borderId="67" xfId="1553" applyFont="1" applyBorder="1">
      <alignment vertical="center"/>
    </xf>
    <xf numFmtId="179" fontId="52" fillId="0" borderId="0" xfId="1553" applyNumberFormat="1" applyFont="1" applyFill="1" applyBorder="1" applyAlignment="1">
      <alignment horizontal="left" vertical="center"/>
    </xf>
    <xf numFmtId="0" fontId="5" fillId="0" borderId="0" xfId="1553" applyFont="1" applyFill="1" applyBorder="1">
      <alignment vertical="center"/>
    </xf>
    <xf numFmtId="0" fontId="5" fillId="0" borderId="71" xfId="1553" applyNumberFormat="1" applyFont="1" applyBorder="1">
      <alignment vertical="center"/>
    </xf>
    <xf numFmtId="0" fontId="5" fillId="0" borderId="72" xfId="1553" applyFont="1" applyBorder="1">
      <alignment vertical="center"/>
    </xf>
    <xf numFmtId="0" fontId="5" fillId="0" borderId="73" xfId="1553" applyFont="1" applyBorder="1">
      <alignment vertical="center"/>
    </xf>
    <xf numFmtId="10" fontId="5" fillId="0" borderId="66" xfId="1553" applyNumberFormat="1" applyFont="1" applyFill="1" applyBorder="1" applyAlignment="1">
      <alignment horizontal="center" vertical="center" shrinkToFit="1"/>
    </xf>
    <xf numFmtId="10" fontId="5" fillId="0" borderId="0" xfId="1553" applyNumberFormat="1" applyFont="1" applyFill="1" applyBorder="1" applyAlignment="1">
      <alignment horizontal="center" vertical="center" shrinkToFit="1"/>
    </xf>
    <xf numFmtId="179" fontId="52" fillId="0" borderId="67" xfId="1553" applyNumberFormat="1" applyFont="1" applyFill="1" applyBorder="1" applyAlignment="1">
      <alignment horizontal="left" vertical="center"/>
    </xf>
    <xf numFmtId="0" fontId="5" fillId="0" borderId="74" xfId="1553" applyFont="1" applyBorder="1">
      <alignment vertical="center"/>
    </xf>
    <xf numFmtId="0" fontId="5" fillId="0" borderId="75" xfId="1553" applyFont="1" applyBorder="1">
      <alignment vertical="center"/>
    </xf>
    <xf numFmtId="179" fontId="52" fillId="0" borderId="31" xfId="1553" applyNumberFormat="1" applyFont="1" applyFill="1" applyBorder="1" applyAlignment="1">
      <alignment horizontal="left" vertical="center"/>
    </xf>
    <xf numFmtId="179" fontId="52" fillId="0" borderId="0" xfId="1553" applyNumberFormat="1" applyFont="1" applyBorder="1" applyAlignment="1">
      <alignment horizontal="left" vertical="center"/>
    </xf>
    <xf numFmtId="10" fontId="5" fillId="0" borderId="69" xfId="1553" applyNumberFormat="1" applyFont="1" applyFill="1" applyBorder="1" applyAlignment="1">
      <alignment vertical="center"/>
    </xf>
    <xf numFmtId="0" fontId="5" fillId="0" borderId="0" xfId="1553" applyFont="1" applyFill="1" applyBorder="1" applyAlignment="1">
      <alignment vertical="center"/>
    </xf>
    <xf numFmtId="177" fontId="5" fillId="0" borderId="0" xfId="1553" applyNumberFormat="1" applyFont="1" applyFill="1" applyBorder="1" applyAlignment="1">
      <alignment vertical="center" wrapText="1"/>
    </xf>
    <xf numFmtId="10" fontId="5" fillId="0" borderId="66" xfId="1553" applyNumberFormat="1" applyFont="1" applyFill="1" applyBorder="1" applyAlignment="1">
      <alignment vertical="center" wrapText="1"/>
    </xf>
    <xf numFmtId="10" fontId="5" fillId="0" borderId="66" xfId="1553" applyNumberFormat="1" applyFont="1" applyFill="1" applyBorder="1" applyAlignment="1">
      <alignment horizontal="left" vertical="center" wrapText="1"/>
    </xf>
    <xf numFmtId="10" fontId="5" fillId="0" borderId="67" xfId="1553" applyNumberFormat="1" applyFont="1" applyFill="1" applyBorder="1" applyAlignment="1">
      <alignment horizontal="left" vertical="center" wrapText="1"/>
    </xf>
    <xf numFmtId="10" fontId="5" fillId="0" borderId="67" xfId="1553" applyNumberFormat="1" applyFont="1" applyFill="1" applyBorder="1" applyAlignment="1">
      <alignment vertical="center"/>
    </xf>
    <xf numFmtId="10" fontId="5" fillId="0" borderId="0" xfId="1553" applyNumberFormat="1" applyFont="1" applyFill="1" applyBorder="1" applyAlignment="1">
      <alignment vertical="center" wrapText="1"/>
    </xf>
    <xf numFmtId="181" fontId="5" fillId="0" borderId="0" xfId="1553" applyNumberFormat="1" applyFont="1" applyFill="1" applyBorder="1" applyAlignment="1">
      <alignment vertical="center"/>
    </xf>
    <xf numFmtId="181" fontId="5" fillId="0" borderId="67" xfId="1553" applyNumberFormat="1" applyFont="1" applyFill="1" applyBorder="1" applyAlignment="1">
      <alignment vertical="center"/>
    </xf>
    <xf numFmtId="10" fontId="54" fillId="0" borderId="0" xfId="1553" applyNumberFormat="1" applyFont="1" applyFill="1" applyBorder="1" applyAlignment="1">
      <alignment vertical="center" wrapText="1"/>
    </xf>
    <xf numFmtId="10" fontId="5" fillId="0" borderId="31" xfId="1553" applyNumberFormat="1" applyFont="1" applyFill="1" applyBorder="1" applyAlignment="1">
      <alignment vertical="center"/>
    </xf>
    <xf numFmtId="10" fontId="5" fillId="0" borderId="28" xfId="1553" applyNumberFormat="1" applyFont="1" applyFill="1" applyBorder="1" applyAlignment="1">
      <alignment vertical="center"/>
    </xf>
    <xf numFmtId="0" fontId="5" fillId="0" borderId="25" xfId="1553" applyFont="1" applyBorder="1">
      <alignment vertical="center"/>
    </xf>
    <xf numFmtId="0" fontId="5" fillId="0" borderId="70" xfId="1553" applyFont="1" applyBorder="1">
      <alignment vertical="center"/>
    </xf>
    <xf numFmtId="10" fontId="5" fillId="0" borderId="25" xfId="1553" applyNumberFormat="1" applyFont="1" applyFill="1" applyBorder="1" applyAlignment="1">
      <alignment vertical="center"/>
    </xf>
    <xf numFmtId="179" fontId="38" fillId="0" borderId="21" xfId="0" applyNumberFormat="1" applyFont="1" applyFill="1" applyBorder="1" applyAlignment="1">
      <alignment horizontal="right" vertical="center" shrinkToFit="1"/>
    </xf>
    <xf numFmtId="179" fontId="38" fillId="0" borderId="20" xfId="0" applyNumberFormat="1" applyFont="1" applyFill="1" applyBorder="1" applyAlignment="1">
      <alignment horizontal="right" vertical="center" shrinkToFit="1"/>
    </xf>
    <xf numFmtId="179" fontId="38" fillId="0" borderId="26" xfId="0" applyNumberFormat="1" applyFont="1" applyFill="1" applyBorder="1" applyAlignment="1">
      <alignment horizontal="right" vertical="center" shrinkToFit="1"/>
    </xf>
    <xf numFmtId="179" fontId="38" fillId="0" borderId="25" xfId="0" applyNumberFormat="1" applyFont="1" applyFill="1" applyBorder="1" applyAlignment="1">
      <alignment horizontal="right" vertical="center" shrinkToFit="1"/>
    </xf>
    <xf numFmtId="182" fontId="38" fillId="0" borderId="4" xfId="0" applyNumberFormat="1" applyFont="1" applyFill="1" applyBorder="1" applyAlignment="1">
      <alignment horizontal="right" vertical="center" shrinkToFit="1"/>
    </xf>
    <xf numFmtId="0" fontId="39" fillId="0" borderId="36" xfId="1337" applyFont="1" applyBorder="1" applyAlignment="1">
      <alignment vertical="center" shrinkToFit="1"/>
    </xf>
    <xf numFmtId="0" fontId="39" fillId="0" borderId="17" xfId="1337" applyFont="1" applyBorder="1" applyAlignment="1">
      <alignment vertical="center" shrinkToFit="1"/>
    </xf>
    <xf numFmtId="0" fontId="39" fillId="0" borderId="18" xfId="1337" applyFont="1" applyBorder="1" applyAlignment="1">
      <alignment vertical="center" shrinkToFit="1"/>
    </xf>
    <xf numFmtId="0" fontId="39" fillId="28" borderId="33" xfId="1337" applyFont="1" applyFill="1" applyBorder="1" applyAlignment="1">
      <alignment horizontal="center" vertical="center" shrinkToFit="1"/>
    </xf>
    <xf numFmtId="0" fontId="39" fillId="28" borderId="34" xfId="1337" applyFont="1" applyFill="1" applyBorder="1" applyAlignment="1">
      <alignment horizontal="center" vertical="center" shrinkToFit="1"/>
    </xf>
    <xf numFmtId="0" fontId="39" fillId="28" borderId="35" xfId="1337" applyFont="1" applyFill="1" applyBorder="1" applyAlignment="1">
      <alignment horizontal="center" vertical="center" shrinkToFit="1"/>
    </xf>
    <xf numFmtId="0" fontId="39" fillId="28" borderId="39" xfId="1337" applyFont="1" applyFill="1" applyBorder="1" applyAlignment="1">
      <alignment horizontal="center" vertical="center" shrinkToFit="1"/>
    </xf>
    <xf numFmtId="0" fontId="39" fillId="28" borderId="40" xfId="1337" applyFont="1" applyFill="1" applyBorder="1" applyAlignment="1">
      <alignment horizontal="center" vertical="center" shrinkToFit="1"/>
    </xf>
    <xf numFmtId="0" fontId="39" fillId="28" borderId="41" xfId="1337" applyFont="1" applyFill="1" applyBorder="1" applyAlignment="1">
      <alignment horizontal="center" vertical="center" shrinkToFit="1"/>
    </xf>
    <xf numFmtId="0" fontId="39" fillId="28" borderId="37" xfId="1" applyNumberFormat="1" applyFont="1" applyFill="1" applyBorder="1" applyAlignment="1">
      <alignment horizontal="center" vertical="center" shrinkToFit="1"/>
    </xf>
    <xf numFmtId="0" fontId="39" fillId="28" borderId="38" xfId="1" applyNumberFormat="1" applyFont="1" applyFill="1" applyBorder="1" applyAlignment="1">
      <alignment horizontal="center" vertical="center" shrinkToFit="1"/>
    </xf>
    <xf numFmtId="0" fontId="39" fillId="0" borderId="31" xfId="1337" applyFont="1" applyFill="1" applyBorder="1" applyAlignment="1">
      <alignment vertical="center" shrinkToFit="1"/>
    </xf>
    <xf numFmtId="0" fontId="39" fillId="0" borderId="28" xfId="1337" applyFont="1" applyFill="1" applyBorder="1" applyAlignment="1">
      <alignment vertical="center" shrinkToFit="1"/>
    </xf>
    <xf numFmtId="0" fontId="39" fillId="0" borderId="25" xfId="1337" applyFont="1" applyFill="1" applyBorder="1" applyAlignment="1">
      <alignment vertical="center" shrinkToFit="1"/>
    </xf>
    <xf numFmtId="0" fontId="39" fillId="0" borderId="31" xfId="1337" applyFont="1" applyBorder="1" applyAlignment="1">
      <alignment vertical="center" shrinkToFit="1"/>
    </xf>
    <xf numFmtId="0" fontId="39" fillId="0" borderId="28" xfId="1337" applyFont="1" applyBorder="1" applyAlignment="1">
      <alignment vertical="center" shrinkToFit="1"/>
    </xf>
    <xf numFmtId="0" fontId="39" fillId="0" borderId="25" xfId="1337" applyFont="1" applyBorder="1" applyAlignment="1">
      <alignment vertical="center" shrinkToFit="1"/>
    </xf>
    <xf numFmtId="0" fontId="39" fillId="0" borderId="50" xfId="1337" applyFont="1" applyBorder="1" applyAlignment="1">
      <alignment vertical="center" shrinkToFit="1"/>
    </xf>
    <xf numFmtId="0" fontId="39" fillId="0" borderId="51" xfId="1337" applyFont="1" applyBorder="1" applyAlignment="1">
      <alignment vertical="center" shrinkToFit="1"/>
    </xf>
    <xf numFmtId="0" fontId="39" fillId="0" borderId="52" xfId="1337" applyFont="1" applyBorder="1" applyAlignment="1">
      <alignment vertical="center" shrinkToFit="1"/>
    </xf>
    <xf numFmtId="0" fontId="39" fillId="0" borderId="56" xfId="1337" applyFont="1" applyBorder="1" applyAlignment="1">
      <alignment vertical="center" shrinkToFit="1"/>
    </xf>
    <xf numFmtId="0" fontId="39" fillId="0" borderId="57" xfId="1337" applyFont="1" applyBorder="1" applyAlignment="1">
      <alignment vertical="center" shrinkToFit="1"/>
    </xf>
    <xf numFmtId="0" fontId="39" fillId="0" borderId="58" xfId="1337" applyFont="1" applyBorder="1" applyAlignment="1">
      <alignment vertical="center" shrinkToFit="1"/>
    </xf>
    <xf numFmtId="0" fontId="39" fillId="28" borderId="36" xfId="1" applyNumberFormat="1" applyFont="1" applyFill="1" applyBorder="1" applyAlignment="1">
      <alignment horizontal="center" vertical="center" shrinkToFit="1"/>
    </xf>
    <xf numFmtId="0" fontId="39" fillId="28" borderId="17" xfId="1" applyNumberFormat="1" applyFont="1" applyFill="1" applyBorder="1" applyAlignment="1">
      <alignment horizontal="center" vertical="center" shrinkToFit="1"/>
    </xf>
    <xf numFmtId="0" fontId="39" fillId="28" borderId="91" xfId="1" applyNumberFormat="1" applyFont="1" applyFill="1" applyBorder="1" applyAlignment="1">
      <alignment horizontal="center" vertical="center" shrinkToFit="1"/>
    </xf>
    <xf numFmtId="0" fontId="39" fillId="0" borderId="36" xfId="1553" applyFont="1" applyBorder="1" applyAlignment="1">
      <alignment vertical="center" shrinkToFit="1"/>
    </xf>
    <xf numFmtId="0" fontId="39" fillId="0" borderId="17" xfId="1553" applyFont="1" applyBorder="1" applyAlignment="1">
      <alignment vertical="center" shrinkToFit="1"/>
    </xf>
    <xf numFmtId="0" fontId="39" fillId="0" borderId="18" xfId="1553" applyFont="1" applyBorder="1" applyAlignment="1">
      <alignment vertical="center" shrinkToFit="1"/>
    </xf>
    <xf numFmtId="0" fontId="39" fillId="0" borderId="50" xfId="1553" applyFont="1" applyBorder="1" applyAlignment="1">
      <alignment vertical="center" shrinkToFit="1"/>
    </xf>
    <xf numFmtId="0" fontId="39" fillId="0" borderId="51" xfId="1553" applyFont="1" applyBorder="1" applyAlignment="1">
      <alignment vertical="center" shrinkToFit="1"/>
    </xf>
    <xf numFmtId="0" fontId="39" fillId="0" borderId="52" xfId="1553" applyFont="1" applyBorder="1" applyAlignment="1">
      <alignment vertical="center" shrinkToFit="1"/>
    </xf>
    <xf numFmtId="0" fontId="39" fillId="0" borderId="56" xfId="1553" applyFont="1" applyBorder="1" applyAlignment="1">
      <alignment vertical="center" shrinkToFit="1"/>
    </xf>
    <xf numFmtId="0" fontId="39" fillId="0" borderId="57" xfId="1553" applyFont="1" applyBorder="1" applyAlignment="1">
      <alignment vertical="center" shrinkToFit="1"/>
    </xf>
    <xf numFmtId="0" fontId="39" fillId="0" borderId="58" xfId="1553" applyFont="1" applyBorder="1" applyAlignment="1">
      <alignment vertical="center" shrinkToFit="1"/>
    </xf>
    <xf numFmtId="0" fontId="39" fillId="28" borderId="33" xfId="1338" applyFont="1" applyFill="1" applyBorder="1" applyAlignment="1">
      <alignment horizontal="center" vertical="center" shrinkToFit="1"/>
    </xf>
    <xf numFmtId="0" fontId="39" fillId="28" borderId="34" xfId="1338" applyFont="1" applyFill="1" applyBorder="1" applyAlignment="1">
      <alignment horizontal="center" vertical="center" shrinkToFit="1"/>
    </xf>
    <xf numFmtId="0" fontId="39" fillId="28" borderId="35" xfId="1338" applyFont="1" applyFill="1" applyBorder="1" applyAlignment="1">
      <alignment horizontal="center" vertical="center" shrinkToFit="1"/>
    </xf>
    <xf numFmtId="0" fontId="39" fillId="28" borderId="39" xfId="1338" applyFont="1" applyFill="1" applyBorder="1" applyAlignment="1">
      <alignment horizontal="center" vertical="center" shrinkToFit="1"/>
    </xf>
    <xf numFmtId="0" fontId="39" fillId="28" borderId="40" xfId="1338" applyFont="1" applyFill="1" applyBorder="1" applyAlignment="1">
      <alignment horizontal="center" vertical="center" shrinkToFit="1"/>
    </xf>
    <xf numFmtId="0" fontId="39" fillId="28" borderId="41" xfId="1338" applyFont="1" applyFill="1" applyBorder="1" applyAlignment="1">
      <alignment horizontal="center" vertical="center" shrinkToFit="1"/>
    </xf>
    <xf numFmtId="0" fontId="39" fillId="0" borderId="31" xfId="1553" applyFont="1" applyFill="1" applyBorder="1" applyAlignment="1">
      <alignment vertical="center" shrinkToFit="1"/>
    </xf>
    <xf numFmtId="0" fontId="39" fillId="0" borderId="28" xfId="1553" applyFont="1" applyFill="1" applyBorder="1" applyAlignment="1">
      <alignment vertical="center" shrinkToFit="1"/>
    </xf>
    <xf numFmtId="0" fontId="39" fillId="0" borderId="25" xfId="1553" applyFont="1" applyFill="1" applyBorder="1" applyAlignment="1">
      <alignment vertical="center" shrinkToFit="1"/>
    </xf>
    <xf numFmtId="0" fontId="39" fillId="0" borderId="31" xfId="1553" applyFont="1" applyBorder="1" applyAlignment="1">
      <alignment vertical="center" shrinkToFit="1"/>
    </xf>
    <xf numFmtId="0" fontId="39" fillId="0" borderId="28" xfId="1553" applyFont="1" applyBorder="1" applyAlignment="1">
      <alignment vertical="center" shrinkToFit="1"/>
    </xf>
    <xf numFmtId="0" fontId="39" fillId="0" borderId="25" xfId="1553" applyFont="1" applyBorder="1" applyAlignment="1">
      <alignment vertical="center" shrinkToFit="1"/>
    </xf>
    <xf numFmtId="0" fontId="40" fillId="0" borderId="4" xfId="0" applyFont="1" applyBorder="1" applyAlignment="1">
      <alignment vertical="center"/>
    </xf>
    <xf numFmtId="0" fontId="40" fillId="0" borderId="19" xfId="0" applyFont="1" applyBorder="1" applyAlignment="1">
      <alignment vertical="center"/>
    </xf>
    <xf numFmtId="0" fontId="38" fillId="0" borderId="36" xfId="0" applyFont="1" applyFill="1" applyBorder="1" applyAlignment="1">
      <alignment horizontal="center" vertical="center" wrapText="1"/>
    </xf>
    <xf numFmtId="0" fontId="38" fillId="0" borderId="17" xfId="0" applyFont="1" applyFill="1" applyBorder="1" applyAlignment="1">
      <alignment horizontal="center" vertical="center" wrapText="1"/>
    </xf>
    <xf numFmtId="0" fontId="38" fillId="0" borderId="18" xfId="0" applyFont="1" applyFill="1" applyBorder="1" applyAlignment="1">
      <alignment horizontal="center" vertical="center" wrapText="1"/>
    </xf>
    <xf numFmtId="0" fontId="38" fillId="0" borderId="36" xfId="0" applyFont="1" applyBorder="1" applyAlignment="1">
      <alignment horizontal="center" vertical="center" wrapText="1"/>
    </xf>
    <xf numFmtId="0" fontId="38" fillId="0" borderId="17"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24" xfId="0" applyFont="1" applyFill="1" applyBorder="1" applyAlignment="1">
      <alignment horizontal="center" vertical="center" wrapText="1"/>
    </xf>
    <xf numFmtId="0" fontId="38" fillId="0" borderId="25"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9" fillId="0" borderId="3" xfId="0" applyFont="1" applyFill="1" applyBorder="1" applyAlignment="1">
      <alignment horizontal="center" vertical="center" shrinkToFit="1"/>
    </xf>
    <xf numFmtId="0" fontId="39" fillId="0" borderId="3" xfId="0" applyFont="1" applyFill="1" applyBorder="1" applyAlignment="1">
      <alignment horizontal="center" vertical="center"/>
    </xf>
    <xf numFmtId="0" fontId="38" fillId="0" borderId="31" xfId="0" applyFont="1" applyFill="1" applyBorder="1" applyAlignment="1">
      <alignment horizontal="center" vertical="center" shrinkToFit="1"/>
    </xf>
    <xf numFmtId="0" fontId="38" fillId="0" borderId="25" xfId="0" applyFont="1" applyFill="1" applyBorder="1" applyAlignment="1">
      <alignment horizontal="center" vertical="center" shrinkToFit="1"/>
    </xf>
    <xf numFmtId="0" fontId="38" fillId="0" borderId="5" xfId="0" applyFont="1" applyFill="1" applyBorder="1" applyAlignment="1">
      <alignment horizontal="center" vertical="center" shrinkToFit="1"/>
    </xf>
    <xf numFmtId="0" fontId="38" fillId="0" borderId="6" xfId="0" applyFont="1" applyFill="1" applyBorder="1" applyAlignment="1">
      <alignment horizontal="center" vertical="center" shrinkToFit="1"/>
    </xf>
    <xf numFmtId="0" fontId="38" fillId="28" borderId="21" xfId="0" applyFont="1" applyFill="1" applyBorder="1" applyAlignment="1">
      <alignment horizontal="center" vertical="center" wrapText="1"/>
    </xf>
    <xf numFmtId="0" fontId="38" fillId="28" borderId="26" xfId="0" applyFont="1" applyFill="1" applyBorder="1" applyAlignment="1">
      <alignment horizontal="center" vertical="center" wrapText="1"/>
    </xf>
    <xf numFmtId="0" fontId="38" fillId="28" borderId="24" xfId="0" applyFont="1" applyFill="1" applyBorder="1" applyAlignment="1">
      <alignment horizontal="center" vertical="center" wrapText="1"/>
    </xf>
    <xf numFmtId="0" fontId="38" fillId="28" borderId="25" xfId="0" applyFont="1" applyFill="1" applyBorder="1" applyAlignment="1">
      <alignment horizontal="center" vertical="center" wrapText="1"/>
    </xf>
    <xf numFmtId="0" fontId="40" fillId="28" borderId="3" xfId="0" applyNumberFormat="1" applyFont="1" applyFill="1" applyBorder="1" applyAlignment="1">
      <alignment horizontal="center" vertical="center"/>
    </xf>
    <xf numFmtId="0" fontId="38" fillId="28" borderId="3" xfId="0" applyFont="1" applyFill="1" applyBorder="1" applyAlignment="1">
      <alignment horizontal="center" vertical="center"/>
    </xf>
    <xf numFmtId="0" fontId="39" fillId="28" borderId="3" xfId="0" applyFont="1" applyFill="1" applyBorder="1" applyAlignment="1">
      <alignment horizontal="center" vertical="center" shrinkToFit="1"/>
    </xf>
    <xf numFmtId="0" fontId="39" fillId="28" borderId="3" xfId="0" applyFont="1" applyFill="1" applyBorder="1" applyAlignment="1">
      <alignment horizontal="center" vertical="center"/>
    </xf>
    <xf numFmtId="0" fontId="40" fillId="0" borderId="3" xfId="0" applyNumberFormat="1" applyFont="1" applyFill="1" applyBorder="1" applyAlignment="1">
      <alignment horizontal="center" vertical="center"/>
    </xf>
    <xf numFmtId="0" fontId="38" fillId="0" borderId="3" xfId="0" applyFont="1" applyFill="1" applyBorder="1" applyAlignment="1">
      <alignment horizontal="center" vertical="center"/>
    </xf>
    <xf numFmtId="178" fontId="5" fillId="0" borderId="31" xfId="853" applyNumberFormat="1" applyFont="1" applyFill="1" applyBorder="1" applyAlignment="1">
      <alignment horizontal="right" vertical="center"/>
    </xf>
    <xf numFmtId="178" fontId="5" fillId="0" borderId="25" xfId="853" applyNumberFormat="1" applyFont="1" applyFill="1" applyBorder="1" applyAlignment="1">
      <alignment horizontal="right" vertical="center"/>
    </xf>
    <xf numFmtId="0" fontId="5" fillId="0" borderId="29" xfId="1337" applyNumberFormat="1" applyFont="1" applyFill="1" applyBorder="1" applyAlignment="1">
      <alignment horizontal="left" vertical="center" wrapText="1"/>
    </xf>
    <xf numFmtId="0" fontId="5" fillId="0" borderId="24" xfId="1337" applyNumberFormat="1" applyFont="1" applyFill="1" applyBorder="1" applyAlignment="1">
      <alignment horizontal="left" vertical="center" wrapText="1"/>
    </xf>
    <xf numFmtId="0" fontId="5" fillId="0" borderId="66" xfId="1337" applyNumberFormat="1" applyFont="1" applyFill="1" applyBorder="1" applyAlignment="1">
      <alignment horizontal="left" vertical="center" wrapText="1"/>
    </xf>
    <xf numFmtId="0" fontId="5" fillId="0" borderId="67" xfId="1337" applyNumberFormat="1" applyFont="1" applyFill="1" applyBorder="1" applyAlignment="1">
      <alignment horizontal="left" vertical="center" wrapText="1"/>
    </xf>
    <xf numFmtId="178" fontId="5" fillId="0" borderId="66" xfId="853" applyNumberFormat="1" applyFont="1" applyFill="1" applyBorder="1" applyAlignment="1">
      <alignment horizontal="right" vertical="center"/>
    </xf>
    <xf numFmtId="178" fontId="5" fillId="0" borderId="67" xfId="853" applyNumberFormat="1" applyFont="1" applyFill="1" applyBorder="1" applyAlignment="1">
      <alignment horizontal="right" vertical="center"/>
    </xf>
    <xf numFmtId="178" fontId="5" fillId="0" borderId="66" xfId="853" applyNumberFormat="1" applyFont="1" applyFill="1" applyBorder="1" applyAlignment="1">
      <alignment horizontal="right" vertical="center" wrapText="1"/>
    </xf>
    <xf numFmtId="178" fontId="5" fillId="0" borderId="67" xfId="853" applyNumberFormat="1" applyFont="1" applyFill="1" applyBorder="1" applyAlignment="1">
      <alignment horizontal="right" vertical="center" wrapText="1"/>
    </xf>
    <xf numFmtId="0" fontId="5" fillId="29" borderId="36" xfId="1337" applyNumberFormat="1" applyFont="1" applyFill="1" applyBorder="1" applyAlignment="1">
      <alignment horizontal="center" vertical="center" shrinkToFit="1"/>
    </xf>
    <xf numFmtId="0" fontId="5" fillId="29" borderId="18" xfId="1337" applyNumberFormat="1" applyFont="1" applyFill="1" applyBorder="1" applyAlignment="1">
      <alignment horizontal="center" vertical="center" shrinkToFit="1"/>
    </xf>
    <xf numFmtId="0" fontId="5" fillId="0" borderId="29" xfId="1337" applyNumberFormat="1" applyFont="1" applyFill="1" applyBorder="1" applyAlignment="1">
      <alignment horizontal="left" vertical="center"/>
    </xf>
    <xf numFmtId="0" fontId="5" fillId="0" borderId="24" xfId="1337" applyNumberFormat="1" applyFont="1" applyFill="1" applyBorder="1" applyAlignment="1">
      <alignment horizontal="left" vertical="center"/>
    </xf>
    <xf numFmtId="0" fontId="5" fillId="0" borderId="66" xfId="1337" applyNumberFormat="1" applyFont="1" applyFill="1" applyBorder="1" applyAlignment="1">
      <alignment horizontal="left" vertical="center"/>
    </xf>
    <xf numFmtId="0" fontId="5" fillId="0" borderId="67" xfId="1337" applyNumberFormat="1" applyFont="1" applyFill="1" applyBorder="1" applyAlignment="1">
      <alignment horizontal="left" vertical="center"/>
    </xf>
    <xf numFmtId="178" fontId="53" fillId="0" borderId="31" xfId="1337" applyNumberFormat="1" applyFont="1" applyFill="1" applyBorder="1" applyAlignment="1">
      <alignment horizontal="right" vertical="center" wrapText="1"/>
    </xf>
    <xf numFmtId="178" fontId="53" fillId="0" borderId="25" xfId="1337" applyNumberFormat="1" applyFont="1" applyFill="1" applyBorder="1" applyAlignment="1">
      <alignment horizontal="right" vertical="center" wrapText="1"/>
    </xf>
    <xf numFmtId="0" fontId="5" fillId="0" borderId="29" xfId="1337" applyNumberFormat="1" applyFont="1" applyFill="1" applyBorder="1" applyAlignment="1">
      <alignment horizontal="left" vertical="center" shrinkToFit="1"/>
    </xf>
    <xf numFmtId="0" fontId="5" fillId="0" borderId="24" xfId="1337" applyNumberFormat="1" applyFont="1" applyFill="1" applyBorder="1" applyAlignment="1">
      <alignment horizontal="left" vertical="center" shrinkToFit="1"/>
    </xf>
    <xf numFmtId="178" fontId="5" fillId="0" borderId="17" xfId="853" applyNumberFormat="1" applyFont="1" applyFill="1" applyBorder="1" applyAlignment="1">
      <alignment horizontal="right" vertical="center" shrinkToFit="1"/>
    </xf>
    <xf numFmtId="178" fontId="5" fillId="0" borderId="30" xfId="853" applyNumberFormat="1" applyFont="1" applyFill="1" applyBorder="1" applyAlignment="1">
      <alignment horizontal="right" vertical="center" shrinkToFit="1"/>
    </xf>
    <xf numFmtId="0" fontId="38" fillId="0" borderId="5" xfId="0" applyNumberFormat="1" applyFont="1" applyFill="1" applyBorder="1" applyAlignment="1">
      <alignment horizontal="center" vertical="center" shrinkToFit="1"/>
    </xf>
    <xf numFmtId="0" fontId="38" fillId="0" borderId="6" xfId="0" applyNumberFormat="1" applyFont="1" applyFill="1" applyBorder="1" applyAlignment="1">
      <alignment horizontal="center" vertical="center" shrinkToFit="1"/>
    </xf>
    <xf numFmtId="0" fontId="43" fillId="28" borderId="29" xfId="0" applyFont="1" applyFill="1" applyBorder="1" applyAlignment="1">
      <alignment horizontal="center" vertical="center" wrapText="1"/>
    </xf>
    <xf numFmtId="0" fontId="43" fillId="28" borderId="19" xfId="0" applyFont="1" applyFill="1" applyBorder="1" applyAlignment="1">
      <alignment horizontal="center" vertical="center" wrapText="1"/>
    </xf>
    <xf numFmtId="0" fontId="43" fillId="28" borderId="4" xfId="0" applyFont="1" applyFill="1" applyBorder="1" applyAlignment="1">
      <alignment horizontal="center" vertical="center" wrapText="1"/>
    </xf>
    <xf numFmtId="0" fontId="38" fillId="28" borderId="4" xfId="0" applyFont="1" applyFill="1" applyBorder="1" applyAlignment="1">
      <alignment horizontal="center" vertical="center" wrapText="1"/>
    </xf>
    <xf numFmtId="0" fontId="38" fillId="28" borderId="19" xfId="0" applyFont="1" applyFill="1" applyBorder="1" applyAlignment="1">
      <alignment horizontal="center" vertical="center" wrapText="1"/>
    </xf>
    <xf numFmtId="0" fontId="38" fillId="28" borderId="3" xfId="0" applyNumberFormat="1" applyFont="1" applyFill="1" applyBorder="1" applyAlignment="1">
      <alignment horizontal="center" vertical="center"/>
    </xf>
    <xf numFmtId="179" fontId="55" fillId="0" borderId="66" xfId="1553" applyNumberFormat="1" applyFont="1" applyFill="1" applyBorder="1" applyAlignment="1">
      <alignment horizontal="center" vertical="center" wrapText="1"/>
    </xf>
    <xf numFmtId="179" fontId="55" fillId="0" borderId="67" xfId="1553" applyNumberFormat="1" applyFont="1" applyFill="1" applyBorder="1" applyAlignment="1">
      <alignment horizontal="center" vertical="center" wrapText="1"/>
    </xf>
    <xf numFmtId="179" fontId="55" fillId="0" borderId="31" xfId="1553" applyNumberFormat="1" applyFont="1" applyFill="1" applyBorder="1" applyAlignment="1">
      <alignment horizontal="center" vertical="center" wrapText="1"/>
    </xf>
    <xf numFmtId="179" fontId="55" fillId="0" borderId="25" xfId="1553" applyNumberFormat="1" applyFont="1" applyFill="1" applyBorder="1" applyAlignment="1">
      <alignment horizontal="center" vertical="center" wrapText="1"/>
    </xf>
    <xf numFmtId="0" fontId="5" fillId="0" borderId="17" xfId="1553" applyFont="1" applyBorder="1" applyAlignment="1">
      <alignment horizontal="center" vertical="center"/>
    </xf>
    <xf numFmtId="0" fontId="54" fillId="0" borderId="29" xfId="1553" applyNumberFormat="1" applyFont="1" applyFill="1" applyBorder="1" applyAlignment="1">
      <alignment horizontal="center" vertical="center" wrapText="1"/>
    </xf>
    <xf numFmtId="0" fontId="54" fillId="0" borderId="24" xfId="1553" applyNumberFormat="1" applyFont="1" applyFill="1" applyBorder="1" applyAlignment="1">
      <alignment horizontal="center" vertical="center" wrapText="1"/>
    </xf>
    <xf numFmtId="178" fontId="5" fillId="0" borderId="28" xfId="853" applyNumberFormat="1" applyFont="1" applyFill="1" applyBorder="1" applyAlignment="1">
      <alignment horizontal="right" vertical="center"/>
    </xf>
    <xf numFmtId="178" fontId="5" fillId="0" borderId="31" xfId="1553" applyNumberFormat="1" applyFont="1" applyBorder="1" applyAlignment="1">
      <alignment horizontal="right" vertical="center"/>
    </xf>
    <xf numFmtId="178" fontId="5" fillId="0" borderId="28" xfId="1553" applyNumberFormat="1" applyFont="1" applyBorder="1" applyAlignment="1">
      <alignment horizontal="right" vertical="center"/>
    </xf>
    <xf numFmtId="178" fontId="5" fillId="0" borderId="25" xfId="1553" applyNumberFormat="1" applyFont="1" applyBorder="1" applyAlignment="1">
      <alignment horizontal="right" vertical="center"/>
    </xf>
    <xf numFmtId="0" fontId="5" fillId="0" borderId="29" xfId="1553" applyNumberFormat="1" applyFont="1" applyFill="1" applyBorder="1" applyAlignment="1">
      <alignment horizontal="left" vertical="center" wrapText="1"/>
    </xf>
    <xf numFmtId="0" fontId="5" fillId="0" borderId="24" xfId="1553" applyNumberFormat="1" applyFont="1" applyFill="1" applyBorder="1" applyAlignment="1">
      <alignment horizontal="left" vertical="center" wrapText="1"/>
    </xf>
    <xf numFmtId="0" fontId="5" fillId="0" borderId="66" xfId="1553" applyNumberFormat="1" applyFont="1" applyFill="1" applyBorder="1" applyAlignment="1">
      <alignment horizontal="left" vertical="center" wrapText="1"/>
    </xf>
    <xf numFmtId="0" fontId="5" fillId="0" borderId="67" xfId="1553" applyNumberFormat="1" applyFont="1" applyFill="1" applyBorder="1" applyAlignment="1">
      <alignment horizontal="left" vertical="center" wrapText="1"/>
    </xf>
    <xf numFmtId="0" fontId="54" fillId="0" borderId="0" xfId="1553" applyNumberFormat="1" applyFont="1" applyFill="1" applyBorder="1" applyAlignment="1">
      <alignment horizontal="center" vertical="center" wrapText="1"/>
    </xf>
    <xf numFmtId="0" fontId="5" fillId="0" borderId="92" xfId="1553" applyNumberFormat="1" applyFont="1" applyBorder="1" applyAlignment="1">
      <alignment horizontal="left" vertical="center" wrapText="1"/>
    </xf>
    <xf numFmtId="0" fontId="5" fillId="0" borderId="72" xfId="1553" applyNumberFormat="1" applyFont="1" applyBorder="1" applyAlignment="1">
      <alignment horizontal="left" vertical="center" wrapText="1"/>
    </xf>
    <xf numFmtId="0" fontId="5" fillId="0" borderId="93" xfId="1553" applyNumberFormat="1" applyFont="1" applyBorder="1" applyAlignment="1">
      <alignment horizontal="left" vertical="center" wrapText="1"/>
    </xf>
    <xf numFmtId="0" fontId="5" fillId="0" borderId="66" xfId="1553" applyNumberFormat="1" applyFont="1" applyBorder="1" applyAlignment="1">
      <alignment horizontal="left" vertical="center" wrapText="1"/>
    </xf>
    <xf numFmtId="0" fontId="5" fillId="0" borderId="0" xfId="1553" applyNumberFormat="1" applyFont="1" applyBorder="1" applyAlignment="1">
      <alignment horizontal="left" vertical="center" wrapText="1"/>
    </xf>
    <xf numFmtId="0" fontId="5" fillId="0" borderId="67" xfId="1553" applyNumberFormat="1" applyFont="1" applyBorder="1" applyAlignment="1">
      <alignment horizontal="left" vertical="center" wrapText="1"/>
    </xf>
    <xf numFmtId="178" fontId="5" fillId="0" borderId="76" xfId="1553" applyNumberFormat="1" applyFont="1" applyBorder="1" applyAlignment="1">
      <alignment horizontal="right" vertical="center"/>
    </xf>
    <xf numFmtId="178" fontId="5" fillId="0" borderId="77" xfId="1553" applyNumberFormat="1" applyFont="1" applyBorder="1" applyAlignment="1">
      <alignment horizontal="right" vertical="center"/>
    </xf>
    <xf numFmtId="0" fontId="5" fillId="0" borderId="29" xfId="1553" applyFont="1" applyBorder="1" applyAlignment="1">
      <alignment horizontal="center" vertical="center"/>
    </xf>
    <xf numFmtId="0" fontId="5" fillId="0" borderId="30" xfId="1553" applyFont="1" applyBorder="1" applyAlignment="1">
      <alignment horizontal="center" vertical="center"/>
    </xf>
    <xf numFmtId="0" fontId="5" fillId="0" borderId="24" xfId="1553" applyFont="1" applyBorder="1" applyAlignment="1">
      <alignment horizontal="center" vertical="center"/>
    </xf>
    <xf numFmtId="0" fontId="5" fillId="0" borderId="30" xfId="1553" applyNumberFormat="1" applyFont="1" applyFill="1" applyBorder="1" applyAlignment="1">
      <alignment horizontal="left" vertical="center" wrapText="1"/>
    </xf>
    <xf numFmtId="0" fontId="5" fillId="0" borderId="0" xfId="1553" applyNumberFormat="1" applyFont="1" applyFill="1" applyBorder="1" applyAlignment="1">
      <alignment horizontal="left" vertical="center" wrapText="1"/>
    </xf>
    <xf numFmtId="0" fontId="5" fillId="0" borderId="78" xfId="1553" applyNumberFormat="1" applyFont="1" applyBorder="1" applyAlignment="1">
      <alignment horizontal="left" vertical="center" wrapText="1"/>
    </xf>
    <xf numFmtId="0" fontId="5" fillId="0" borderId="30" xfId="1553" applyNumberFormat="1" applyFont="1" applyBorder="1" applyAlignment="1">
      <alignment horizontal="left" vertical="center" wrapText="1"/>
    </xf>
    <xf numFmtId="0" fontId="5" fillId="0" borderId="79" xfId="1553" applyNumberFormat="1" applyFont="1" applyBorder="1" applyAlignment="1">
      <alignment horizontal="left" vertical="center" wrapText="1"/>
    </xf>
    <xf numFmtId="0" fontId="5" fillId="0" borderId="74" xfId="1553" applyNumberFormat="1" applyFont="1" applyBorder="1" applyAlignment="1">
      <alignment horizontal="left" vertical="center" wrapText="1"/>
    </xf>
    <xf numFmtId="0" fontId="5" fillId="0" borderId="75" xfId="1553" applyNumberFormat="1" applyFont="1" applyBorder="1" applyAlignment="1">
      <alignment horizontal="left" vertical="center" wrapText="1"/>
    </xf>
    <xf numFmtId="0" fontId="5" fillId="0" borderId="66" xfId="1553" applyNumberFormat="1" applyFont="1" applyFill="1" applyBorder="1" applyAlignment="1">
      <alignment horizontal="left" vertical="center"/>
    </xf>
    <xf numFmtId="0" fontId="5" fillId="0" borderId="0" xfId="1553" applyNumberFormat="1" applyFont="1" applyFill="1" applyBorder="1" applyAlignment="1">
      <alignment horizontal="left" vertical="center"/>
    </xf>
    <xf numFmtId="0" fontId="5" fillId="0" borderId="67" xfId="1553" applyNumberFormat="1" applyFont="1" applyFill="1" applyBorder="1" applyAlignment="1">
      <alignment horizontal="left" vertical="center"/>
    </xf>
    <xf numFmtId="178" fontId="5" fillId="0" borderId="0" xfId="853" applyNumberFormat="1" applyFont="1" applyFill="1" applyBorder="1" applyAlignment="1">
      <alignment horizontal="right" vertical="center" wrapText="1"/>
    </xf>
    <xf numFmtId="178" fontId="5" fillId="0" borderId="80" xfId="1553" applyNumberFormat="1" applyFont="1" applyBorder="1" applyAlignment="1">
      <alignment horizontal="right" vertical="center"/>
    </xf>
    <xf numFmtId="178" fontId="5" fillId="0" borderId="81" xfId="1553" applyNumberFormat="1" applyFont="1" applyBorder="1" applyAlignment="1">
      <alignment horizontal="right" vertical="center"/>
    </xf>
    <xf numFmtId="178" fontId="5" fillId="0" borderId="82" xfId="1553" applyNumberFormat="1" applyFont="1" applyBorder="1" applyAlignment="1">
      <alignment horizontal="right" vertical="center"/>
    </xf>
    <xf numFmtId="0" fontId="5" fillId="0" borderId="29" xfId="1553" applyNumberFormat="1" applyFont="1" applyFill="1" applyBorder="1" applyAlignment="1">
      <alignment horizontal="left" vertical="center" shrinkToFit="1"/>
    </xf>
    <xf numFmtId="0" fontId="5" fillId="0" borderId="30" xfId="1553" applyNumberFormat="1" applyFont="1" applyFill="1" applyBorder="1" applyAlignment="1">
      <alignment horizontal="left" vertical="center" shrinkToFit="1"/>
    </xf>
    <xf numFmtId="0" fontId="5" fillId="0" borderId="24" xfId="1553" applyNumberFormat="1" applyFont="1" applyFill="1" applyBorder="1" applyAlignment="1">
      <alignment horizontal="left" vertical="center" shrinkToFit="1"/>
    </xf>
    <xf numFmtId="178" fontId="5" fillId="0" borderId="17" xfId="853" applyNumberFormat="1" applyFont="1" applyFill="1" applyBorder="1" applyAlignment="1">
      <alignment vertical="center"/>
    </xf>
    <xf numFmtId="178" fontId="5" fillId="0" borderId="30" xfId="853" applyNumberFormat="1" applyFont="1" applyFill="1" applyBorder="1" applyAlignment="1">
      <alignment vertical="center"/>
    </xf>
    <xf numFmtId="0" fontId="43" fillId="28" borderId="31" xfId="0" applyFont="1" applyFill="1" applyBorder="1" applyAlignment="1">
      <alignment horizontal="center" vertical="center" wrapText="1"/>
    </xf>
    <xf numFmtId="0" fontId="38" fillId="28" borderId="23" xfId="0" applyFont="1" applyFill="1" applyBorder="1" applyAlignment="1">
      <alignment horizontal="center" vertical="center" wrapText="1"/>
    </xf>
    <xf numFmtId="0" fontId="38" fillId="28" borderId="27" xfId="0" applyFont="1" applyFill="1" applyBorder="1" applyAlignment="1">
      <alignment horizontal="center" vertical="center" wrapText="1"/>
    </xf>
    <xf numFmtId="0" fontId="38" fillId="28" borderId="29" xfId="0" applyFont="1" applyFill="1" applyBorder="1" applyAlignment="1">
      <alignment horizontal="center" vertical="center" wrapText="1"/>
    </xf>
    <xf numFmtId="0" fontId="38" fillId="28" borderId="31"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3" xfId="0" applyNumberFormat="1" applyFont="1" applyFill="1" applyBorder="1" applyAlignment="1">
      <alignment horizontal="center" vertical="center"/>
    </xf>
    <xf numFmtId="0" fontId="38" fillId="0" borderId="36" xfId="0" applyFont="1" applyFill="1" applyBorder="1" applyAlignment="1">
      <alignment horizontal="center" vertical="center" shrinkToFit="1"/>
    </xf>
    <xf numFmtId="0" fontId="38" fillId="0" borderId="18" xfId="0" applyFont="1" applyFill="1" applyBorder="1" applyAlignment="1">
      <alignment horizontal="center" vertical="center" shrinkToFit="1"/>
    </xf>
    <xf numFmtId="0" fontId="43" fillId="0" borderId="4" xfId="0" applyFont="1" applyFill="1" applyBorder="1" applyAlignment="1">
      <alignment horizontal="center" vertical="center" wrapText="1"/>
    </xf>
    <xf numFmtId="0" fontId="43" fillId="0" borderId="19"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43" fillId="0" borderId="31"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8" fillId="0" borderId="27" xfId="0" applyFont="1" applyFill="1" applyBorder="1" applyAlignment="1">
      <alignment horizontal="center" vertical="center" wrapText="1"/>
    </xf>
    <xf numFmtId="0" fontId="38" fillId="0" borderId="29" xfId="0" applyFont="1" applyFill="1" applyBorder="1" applyAlignment="1">
      <alignment horizontal="center" vertical="center" wrapText="1"/>
    </xf>
    <xf numFmtId="0" fontId="38" fillId="0" borderId="31" xfId="0" applyFont="1" applyFill="1" applyBorder="1" applyAlignment="1">
      <alignment horizontal="center" vertical="center" wrapText="1"/>
    </xf>
  </cellXfs>
  <cellStyles count="1596">
    <cellStyle name="0,0_x000d__x000a_NA_x000d__x000a_" xfId="1389" xr:uid="{00000000-0005-0000-0000-000000000000}"/>
    <cellStyle name="20% - アクセント 1 10" xfId="2" xr:uid="{00000000-0005-0000-0000-000001000000}"/>
    <cellStyle name="20% - アクセント 1 11" xfId="3" xr:uid="{00000000-0005-0000-0000-000002000000}"/>
    <cellStyle name="20% - アクセント 1 12" xfId="4" xr:uid="{00000000-0005-0000-0000-000003000000}"/>
    <cellStyle name="20% - アクセント 1 13" xfId="5" xr:uid="{00000000-0005-0000-0000-000004000000}"/>
    <cellStyle name="20% - アクセント 1 14" xfId="6" xr:uid="{00000000-0005-0000-0000-000005000000}"/>
    <cellStyle name="20% - アクセント 1 15" xfId="7" xr:uid="{00000000-0005-0000-0000-000006000000}"/>
    <cellStyle name="20% - アクセント 1 16" xfId="8" xr:uid="{00000000-0005-0000-0000-000007000000}"/>
    <cellStyle name="20% - アクセント 1 17" xfId="9" xr:uid="{00000000-0005-0000-0000-000008000000}"/>
    <cellStyle name="20% - アクセント 1 18" xfId="10" xr:uid="{00000000-0005-0000-0000-000009000000}"/>
    <cellStyle name="20% - アクセント 1 19" xfId="11" xr:uid="{00000000-0005-0000-0000-00000A000000}"/>
    <cellStyle name="20% - アクセント 1 2" xfId="12" xr:uid="{00000000-0005-0000-0000-00000B000000}"/>
    <cellStyle name="20% - アクセント 1 2 2" xfId="13" xr:uid="{00000000-0005-0000-0000-00000C000000}"/>
    <cellStyle name="20% - アクセント 1 20" xfId="14" xr:uid="{00000000-0005-0000-0000-00000D000000}"/>
    <cellStyle name="20% - アクセント 1 21" xfId="15" xr:uid="{00000000-0005-0000-0000-00000E000000}"/>
    <cellStyle name="20% - アクセント 1 22" xfId="16" xr:uid="{00000000-0005-0000-0000-00000F000000}"/>
    <cellStyle name="20% - アクセント 1 23" xfId="17" xr:uid="{00000000-0005-0000-0000-000010000000}"/>
    <cellStyle name="20% - アクセント 1 24" xfId="18" xr:uid="{00000000-0005-0000-0000-000011000000}"/>
    <cellStyle name="20% - アクセント 1 25" xfId="19" xr:uid="{00000000-0005-0000-0000-000012000000}"/>
    <cellStyle name="20% - アクセント 1 3" xfId="20" xr:uid="{00000000-0005-0000-0000-000013000000}"/>
    <cellStyle name="20% - アクセント 1 3 2" xfId="21" xr:uid="{00000000-0005-0000-0000-000014000000}"/>
    <cellStyle name="20% - アクセント 1 4" xfId="22" xr:uid="{00000000-0005-0000-0000-000015000000}"/>
    <cellStyle name="20% - アクセント 1 5" xfId="23" xr:uid="{00000000-0005-0000-0000-000016000000}"/>
    <cellStyle name="20% - アクセント 1 6" xfId="24" xr:uid="{00000000-0005-0000-0000-000017000000}"/>
    <cellStyle name="20% - アクセント 1 7" xfId="25" xr:uid="{00000000-0005-0000-0000-000018000000}"/>
    <cellStyle name="20% - アクセント 1 8" xfId="26" xr:uid="{00000000-0005-0000-0000-000019000000}"/>
    <cellStyle name="20% - アクセント 1 9" xfId="27" xr:uid="{00000000-0005-0000-0000-00001A000000}"/>
    <cellStyle name="20% - アクセント 2 10" xfId="28" xr:uid="{00000000-0005-0000-0000-00001B000000}"/>
    <cellStyle name="20% - アクセント 2 11" xfId="29" xr:uid="{00000000-0005-0000-0000-00001C000000}"/>
    <cellStyle name="20% - アクセント 2 12" xfId="30" xr:uid="{00000000-0005-0000-0000-00001D000000}"/>
    <cellStyle name="20% - アクセント 2 13" xfId="31" xr:uid="{00000000-0005-0000-0000-00001E000000}"/>
    <cellStyle name="20% - アクセント 2 14" xfId="32" xr:uid="{00000000-0005-0000-0000-00001F000000}"/>
    <cellStyle name="20% - アクセント 2 15" xfId="33" xr:uid="{00000000-0005-0000-0000-000020000000}"/>
    <cellStyle name="20% - アクセント 2 16" xfId="34" xr:uid="{00000000-0005-0000-0000-000021000000}"/>
    <cellStyle name="20% - アクセント 2 17" xfId="35" xr:uid="{00000000-0005-0000-0000-000022000000}"/>
    <cellStyle name="20% - アクセント 2 18" xfId="36" xr:uid="{00000000-0005-0000-0000-000023000000}"/>
    <cellStyle name="20% - アクセント 2 19" xfId="37" xr:uid="{00000000-0005-0000-0000-000024000000}"/>
    <cellStyle name="20% - アクセント 2 2" xfId="38" xr:uid="{00000000-0005-0000-0000-000025000000}"/>
    <cellStyle name="20% - アクセント 2 2 2" xfId="39" xr:uid="{00000000-0005-0000-0000-000026000000}"/>
    <cellStyle name="20% - アクセント 2 20" xfId="40" xr:uid="{00000000-0005-0000-0000-000027000000}"/>
    <cellStyle name="20% - アクセント 2 21" xfId="41" xr:uid="{00000000-0005-0000-0000-000028000000}"/>
    <cellStyle name="20% - アクセント 2 22" xfId="42" xr:uid="{00000000-0005-0000-0000-000029000000}"/>
    <cellStyle name="20% - アクセント 2 23" xfId="43" xr:uid="{00000000-0005-0000-0000-00002A000000}"/>
    <cellStyle name="20% - アクセント 2 24" xfId="44" xr:uid="{00000000-0005-0000-0000-00002B000000}"/>
    <cellStyle name="20% - アクセント 2 25" xfId="45" xr:uid="{00000000-0005-0000-0000-00002C000000}"/>
    <cellStyle name="20% - アクセント 2 3" xfId="46" xr:uid="{00000000-0005-0000-0000-00002D000000}"/>
    <cellStyle name="20% - アクセント 2 3 2" xfId="47" xr:uid="{00000000-0005-0000-0000-00002E000000}"/>
    <cellStyle name="20% - アクセント 2 4" xfId="48" xr:uid="{00000000-0005-0000-0000-00002F000000}"/>
    <cellStyle name="20% - アクセント 2 5" xfId="49" xr:uid="{00000000-0005-0000-0000-000030000000}"/>
    <cellStyle name="20% - アクセント 2 6" xfId="50" xr:uid="{00000000-0005-0000-0000-000031000000}"/>
    <cellStyle name="20% - アクセント 2 7" xfId="51" xr:uid="{00000000-0005-0000-0000-000032000000}"/>
    <cellStyle name="20% - アクセント 2 8" xfId="52" xr:uid="{00000000-0005-0000-0000-000033000000}"/>
    <cellStyle name="20% - アクセント 2 9" xfId="53" xr:uid="{00000000-0005-0000-0000-000034000000}"/>
    <cellStyle name="20% - アクセント 3 10" xfId="54" xr:uid="{00000000-0005-0000-0000-000035000000}"/>
    <cellStyle name="20% - アクセント 3 11" xfId="55" xr:uid="{00000000-0005-0000-0000-000036000000}"/>
    <cellStyle name="20% - アクセント 3 12" xfId="56" xr:uid="{00000000-0005-0000-0000-000037000000}"/>
    <cellStyle name="20% - アクセント 3 13" xfId="57" xr:uid="{00000000-0005-0000-0000-000038000000}"/>
    <cellStyle name="20% - アクセント 3 14" xfId="58" xr:uid="{00000000-0005-0000-0000-000039000000}"/>
    <cellStyle name="20% - アクセント 3 15" xfId="59" xr:uid="{00000000-0005-0000-0000-00003A000000}"/>
    <cellStyle name="20% - アクセント 3 16" xfId="60" xr:uid="{00000000-0005-0000-0000-00003B000000}"/>
    <cellStyle name="20% - アクセント 3 17" xfId="61" xr:uid="{00000000-0005-0000-0000-00003C000000}"/>
    <cellStyle name="20% - アクセント 3 18" xfId="62" xr:uid="{00000000-0005-0000-0000-00003D000000}"/>
    <cellStyle name="20% - アクセント 3 19" xfId="63" xr:uid="{00000000-0005-0000-0000-00003E000000}"/>
    <cellStyle name="20% - アクセント 3 2" xfId="64" xr:uid="{00000000-0005-0000-0000-00003F000000}"/>
    <cellStyle name="20% - アクセント 3 2 2" xfId="65" xr:uid="{00000000-0005-0000-0000-000040000000}"/>
    <cellStyle name="20% - アクセント 3 20" xfId="66" xr:uid="{00000000-0005-0000-0000-000041000000}"/>
    <cellStyle name="20% - アクセント 3 21" xfId="67" xr:uid="{00000000-0005-0000-0000-000042000000}"/>
    <cellStyle name="20% - アクセント 3 22" xfId="68" xr:uid="{00000000-0005-0000-0000-000043000000}"/>
    <cellStyle name="20% - アクセント 3 23" xfId="69" xr:uid="{00000000-0005-0000-0000-000044000000}"/>
    <cellStyle name="20% - アクセント 3 24" xfId="70" xr:uid="{00000000-0005-0000-0000-000045000000}"/>
    <cellStyle name="20% - アクセント 3 25" xfId="71" xr:uid="{00000000-0005-0000-0000-000046000000}"/>
    <cellStyle name="20% - アクセント 3 3" xfId="72" xr:uid="{00000000-0005-0000-0000-000047000000}"/>
    <cellStyle name="20% - アクセント 3 3 2" xfId="73" xr:uid="{00000000-0005-0000-0000-000048000000}"/>
    <cellStyle name="20% - アクセント 3 4" xfId="74" xr:uid="{00000000-0005-0000-0000-000049000000}"/>
    <cellStyle name="20% - アクセント 3 5" xfId="75" xr:uid="{00000000-0005-0000-0000-00004A000000}"/>
    <cellStyle name="20% - アクセント 3 6" xfId="76" xr:uid="{00000000-0005-0000-0000-00004B000000}"/>
    <cellStyle name="20% - アクセント 3 7" xfId="77" xr:uid="{00000000-0005-0000-0000-00004C000000}"/>
    <cellStyle name="20% - アクセント 3 8" xfId="78" xr:uid="{00000000-0005-0000-0000-00004D000000}"/>
    <cellStyle name="20% - アクセント 3 9" xfId="79" xr:uid="{00000000-0005-0000-0000-00004E000000}"/>
    <cellStyle name="20% - アクセント 4 10" xfId="80" xr:uid="{00000000-0005-0000-0000-00004F000000}"/>
    <cellStyle name="20% - アクセント 4 11" xfId="81" xr:uid="{00000000-0005-0000-0000-000050000000}"/>
    <cellStyle name="20% - アクセント 4 12" xfId="82" xr:uid="{00000000-0005-0000-0000-000051000000}"/>
    <cellStyle name="20% - アクセント 4 13" xfId="83" xr:uid="{00000000-0005-0000-0000-000052000000}"/>
    <cellStyle name="20% - アクセント 4 14" xfId="84" xr:uid="{00000000-0005-0000-0000-000053000000}"/>
    <cellStyle name="20% - アクセント 4 15" xfId="85" xr:uid="{00000000-0005-0000-0000-000054000000}"/>
    <cellStyle name="20% - アクセント 4 16" xfId="86" xr:uid="{00000000-0005-0000-0000-000055000000}"/>
    <cellStyle name="20% - アクセント 4 17" xfId="87" xr:uid="{00000000-0005-0000-0000-000056000000}"/>
    <cellStyle name="20% - アクセント 4 18" xfId="88" xr:uid="{00000000-0005-0000-0000-000057000000}"/>
    <cellStyle name="20% - アクセント 4 19" xfId="89" xr:uid="{00000000-0005-0000-0000-000058000000}"/>
    <cellStyle name="20% - アクセント 4 2" xfId="90" xr:uid="{00000000-0005-0000-0000-000059000000}"/>
    <cellStyle name="20% - アクセント 4 2 2" xfId="91" xr:uid="{00000000-0005-0000-0000-00005A000000}"/>
    <cellStyle name="20% - アクセント 4 20" xfId="92" xr:uid="{00000000-0005-0000-0000-00005B000000}"/>
    <cellStyle name="20% - アクセント 4 21" xfId="93" xr:uid="{00000000-0005-0000-0000-00005C000000}"/>
    <cellStyle name="20% - アクセント 4 22" xfId="94" xr:uid="{00000000-0005-0000-0000-00005D000000}"/>
    <cellStyle name="20% - アクセント 4 23" xfId="95" xr:uid="{00000000-0005-0000-0000-00005E000000}"/>
    <cellStyle name="20% - アクセント 4 24" xfId="96" xr:uid="{00000000-0005-0000-0000-00005F000000}"/>
    <cellStyle name="20% - アクセント 4 25" xfId="97" xr:uid="{00000000-0005-0000-0000-000060000000}"/>
    <cellStyle name="20% - アクセント 4 3" xfId="98" xr:uid="{00000000-0005-0000-0000-000061000000}"/>
    <cellStyle name="20% - アクセント 4 3 2" xfId="99" xr:uid="{00000000-0005-0000-0000-000062000000}"/>
    <cellStyle name="20% - アクセント 4 4" xfId="100" xr:uid="{00000000-0005-0000-0000-000063000000}"/>
    <cellStyle name="20% - アクセント 4 5" xfId="101" xr:uid="{00000000-0005-0000-0000-000064000000}"/>
    <cellStyle name="20% - アクセント 4 6" xfId="102" xr:uid="{00000000-0005-0000-0000-000065000000}"/>
    <cellStyle name="20% - アクセント 4 7" xfId="103" xr:uid="{00000000-0005-0000-0000-000066000000}"/>
    <cellStyle name="20% - アクセント 4 8" xfId="104" xr:uid="{00000000-0005-0000-0000-000067000000}"/>
    <cellStyle name="20% - アクセント 4 9" xfId="105" xr:uid="{00000000-0005-0000-0000-000068000000}"/>
    <cellStyle name="20% - アクセント 5 10" xfId="106" xr:uid="{00000000-0005-0000-0000-000069000000}"/>
    <cellStyle name="20% - アクセント 5 11" xfId="107" xr:uid="{00000000-0005-0000-0000-00006A000000}"/>
    <cellStyle name="20% - アクセント 5 12" xfId="108" xr:uid="{00000000-0005-0000-0000-00006B000000}"/>
    <cellStyle name="20% - アクセント 5 13" xfId="109" xr:uid="{00000000-0005-0000-0000-00006C000000}"/>
    <cellStyle name="20% - アクセント 5 14" xfId="110" xr:uid="{00000000-0005-0000-0000-00006D000000}"/>
    <cellStyle name="20% - アクセント 5 15" xfId="111" xr:uid="{00000000-0005-0000-0000-00006E000000}"/>
    <cellStyle name="20% - アクセント 5 16" xfId="112" xr:uid="{00000000-0005-0000-0000-00006F000000}"/>
    <cellStyle name="20% - アクセント 5 17" xfId="113" xr:uid="{00000000-0005-0000-0000-000070000000}"/>
    <cellStyle name="20% - アクセント 5 18" xfId="114" xr:uid="{00000000-0005-0000-0000-000071000000}"/>
    <cellStyle name="20% - アクセント 5 19" xfId="115" xr:uid="{00000000-0005-0000-0000-000072000000}"/>
    <cellStyle name="20% - アクセント 5 2" xfId="116" xr:uid="{00000000-0005-0000-0000-000073000000}"/>
    <cellStyle name="20% - アクセント 5 2 2" xfId="117" xr:uid="{00000000-0005-0000-0000-000074000000}"/>
    <cellStyle name="20% - アクセント 5 20" xfId="118" xr:uid="{00000000-0005-0000-0000-000075000000}"/>
    <cellStyle name="20% - アクセント 5 21" xfId="119" xr:uid="{00000000-0005-0000-0000-000076000000}"/>
    <cellStyle name="20% - アクセント 5 22" xfId="120" xr:uid="{00000000-0005-0000-0000-000077000000}"/>
    <cellStyle name="20% - アクセント 5 23" xfId="121" xr:uid="{00000000-0005-0000-0000-000078000000}"/>
    <cellStyle name="20% - アクセント 5 24" xfId="122" xr:uid="{00000000-0005-0000-0000-000079000000}"/>
    <cellStyle name="20% - アクセント 5 25" xfId="123" xr:uid="{00000000-0005-0000-0000-00007A000000}"/>
    <cellStyle name="20% - アクセント 5 3" xfId="124" xr:uid="{00000000-0005-0000-0000-00007B000000}"/>
    <cellStyle name="20% - アクセント 5 3 2" xfId="125" xr:uid="{00000000-0005-0000-0000-00007C000000}"/>
    <cellStyle name="20% - アクセント 5 4" xfId="126" xr:uid="{00000000-0005-0000-0000-00007D000000}"/>
    <cellStyle name="20% - アクセント 5 5" xfId="127" xr:uid="{00000000-0005-0000-0000-00007E000000}"/>
    <cellStyle name="20% - アクセント 5 6" xfId="128" xr:uid="{00000000-0005-0000-0000-00007F000000}"/>
    <cellStyle name="20% - アクセント 5 7" xfId="129" xr:uid="{00000000-0005-0000-0000-000080000000}"/>
    <cellStyle name="20% - アクセント 5 8" xfId="130" xr:uid="{00000000-0005-0000-0000-000081000000}"/>
    <cellStyle name="20% - アクセント 5 9" xfId="131" xr:uid="{00000000-0005-0000-0000-000082000000}"/>
    <cellStyle name="20% - アクセント 6 10" xfId="132" xr:uid="{00000000-0005-0000-0000-000083000000}"/>
    <cellStyle name="20% - アクセント 6 11" xfId="133" xr:uid="{00000000-0005-0000-0000-000084000000}"/>
    <cellStyle name="20% - アクセント 6 12" xfId="134" xr:uid="{00000000-0005-0000-0000-000085000000}"/>
    <cellStyle name="20% - アクセント 6 13" xfId="135" xr:uid="{00000000-0005-0000-0000-000086000000}"/>
    <cellStyle name="20% - アクセント 6 14" xfId="136" xr:uid="{00000000-0005-0000-0000-000087000000}"/>
    <cellStyle name="20% - アクセント 6 15" xfId="137" xr:uid="{00000000-0005-0000-0000-000088000000}"/>
    <cellStyle name="20% - アクセント 6 16" xfId="138" xr:uid="{00000000-0005-0000-0000-000089000000}"/>
    <cellStyle name="20% - アクセント 6 17" xfId="139" xr:uid="{00000000-0005-0000-0000-00008A000000}"/>
    <cellStyle name="20% - アクセント 6 18" xfId="140" xr:uid="{00000000-0005-0000-0000-00008B000000}"/>
    <cellStyle name="20% - アクセント 6 19" xfId="141" xr:uid="{00000000-0005-0000-0000-00008C000000}"/>
    <cellStyle name="20% - アクセント 6 2" xfId="142" xr:uid="{00000000-0005-0000-0000-00008D000000}"/>
    <cellStyle name="20% - アクセント 6 2 2" xfId="143" xr:uid="{00000000-0005-0000-0000-00008E000000}"/>
    <cellStyle name="20% - アクセント 6 20" xfId="144" xr:uid="{00000000-0005-0000-0000-00008F000000}"/>
    <cellStyle name="20% - アクセント 6 21" xfId="145" xr:uid="{00000000-0005-0000-0000-000090000000}"/>
    <cellStyle name="20% - アクセント 6 22" xfId="146" xr:uid="{00000000-0005-0000-0000-000091000000}"/>
    <cellStyle name="20% - アクセント 6 23" xfId="147" xr:uid="{00000000-0005-0000-0000-000092000000}"/>
    <cellStyle name="20% - アクセント 6 24" xfId="148" xr:uid="{00000000-0005-0000-0000-000093000000}"/>
    <cellStyle name="20% - アクセント 6 25" xfId="149" xr:uid="{00000000-0005-0000-0000-000094000000}"/>
    <cellStyle name="20% - アクセント 6 3" xfId="150" xr:uid="{00000000-0005-0000-0000-000095000000}"/>
    <cellStyle name="20% - アクセント 6 3 2" xfId="151" xr:uid="{00000000-0005-0000-0000-000096000000}"/>
    <cellStyle name="20% - アクセント 6 4" xfId="152" xr:uid="{00000000-0005-0000-0000-000097000000}"/>
    <cellStyle name="20% - アクセント 6 5" xfId="153" xr:uid="{00000000-0005-0000-0000-000098000000}"/>
    <cellStyle name="20% - アクセント 6 6" xfId="154" xr:uid="{00000000-0005-0000-0000-000099000000}"/>
    <cellStyle name="20% - アクセント 6 7" xfId="155" xr:uid="{00000000-0005-0000-0000-00009A000000}"/>
    <cellStyle name="20% - アクセント 6 8" xfId="156" xr:uid="{00000000-0005-0000-0000-00009B000000}"/>
    <cellStyle name="20% - アクセント 6 9" xfId="157" xr:uid="{00000000-0005-0000-0000-00009C000000}"/>
    <cellStyle name="40% - アクセント 1 10" xfId="158" xr:uid="{00000000-0005-0000-0000-00009D000000}"/>
    <cellStyle name="40% - アクセント 1 11" xfId="159" xr:uid="{00000000-0005-0000-0000-00009E000000}"/>
    <cellStyle name="40% - アクセント 1 12" xfId="160" xr:uid="{00000000-0005-0000-0000-00009F000000}"/>
    <cellStyle name="40% - アクセント 1 13" xfId="161" xr:uid="{00000000-0005-0000-0000-0000A0000000}"/>
    <cellStyle name="40% - アクセント 1 14" xfId="162" xr:uid="{00000000-0005-0000-0000-0000A1000000}"/>
    <cellStyle name="40% - アクセント 1 15" xfId="163" xr:uid="{00000000-0005-0000-0000-0000A2000000}"/>
    <cellStyle name="40% - アクセント 1 16" xfId="164" xr:uid="{00000000-0005-0000-0000-0000A3000000}"/>
    <cellStyle name="40% - アクセント 1 17" xfId="165" xr:uid="{00000000-0005-0000-0000-0000A4000000}"/>
    <cellStyle name="40% - アクセント 1 18" xfId="166" xr:uid="{00000000-0005-0000-0000-0000A5000000}"/>
    <cellStyle name="40% - アクセント 1 19" xfId="167" xr:uid="{00000000-0005-0000-0000-0000A6000000}"/>
    <cellStyle name="40% - アクセント 1 2" xfId="168" xr:uid="{00000000-0005-0000-0000-0000A7000000}"/>
    <cellStyle name="40% - アクセント 1 2 2" xfId="169" xr:uid="{00000000-0005-0000-0000-0000A8000000}"/>
    <cellStyle name="40% - アクセント 1 20" xfId="170" xr:uid="{00000000-0005-0000-0000-0000A9000000}"/>
    <cellStyle name="40% - アクセント 1 21" xfId="171" xr:uid="{00000000-0005-0000-0000-0000AA000000}"/>
    <cellStyle name="40% - アクセント 1 22" xfId="172" xr:uid="{00000000-0005-0000-0000-0000AB000000}"/>
    <cellStyle name="40% - アクセント 1 23" xfId="173" xr:uid="{00000000-0005-0000-0000-0000AC000000}"/>
    <cellStyle name="40% - アクセント 1 24" xfId="174" xr:uid="{00000000-0005-0000-0000-0000AD000000}"/>
    <cellStyle name="40% - アクセント 1 25" xfId="175" xr:uid="{00000000-0005-0000-0000-0000AE000000}"/>
    <cellStyle name="40% - アクセント 1 3" xfId="176" xr:uid="{00000000-0005-0000-0000-0000AF000000}"/>
    <cellStyle name="40% - アクセント 1 3 2" xfId="177" xr:uid="{00000000-0005-0000-0000-0000B0000000}"/>
    <cellStyle name="40% - アクセント 1 4" xfId="178" xr:uid="{00000000-0005-0000-0000-0000B1000000}"/>
    <cellStyle name="40% - アクセント 1 5" xfId="179" xr:uid="{00000000-0005-0000-0000-0000B2000000}"/>
    <cellStyle name="40% - アクセント 1 6" xfId="180" xr:uid="{00000000-0005-0000-0000-0000B3000000}"/>
    <cellStyle name="40% - アクセント 1 7" xfId="181" xr:uid="{00000000-0005-0000-0000-0000B4000000}"/>
    <cellStyle name="40% - アクセント 1 8" xfId="182" xr:uid="{00000000-0005-0000-0000-0000B5000000}"/>
    <cellStyle name="40% - アクセント 1 9" xfId="183" xr:uid="{00000000-0005-0000-0000-0000B6000000}"/>
    <cellStyle name="40% - アクセント 2 10" xfId="184" xr:uid="{00000000-0005-0000-0000-0000B7000000}"/>
    <cellStyle name="40% - アクセント 2 11" xfId="185" xr:uid="{00000000-0005-0000-0000-0000B8000000}"/>
    <cellStyle name="40% - アクセント 2 12" xfId="186" xr:uid="{00000000-0005-0000-0000-0000B9000000}"/>
    <cellStyle name="40% - アクセント 2 13" xfId="187" xr:uid="{00000000-0005-0000-0000-0000BA000000}"/>
    <cellStyle name="40% - アクセント 2 14" xfId="188" xr:uid="{00000000-0005-0000-0000-0000BB000000}"/>
    <cellStyle name="40% - アクセント 2 15" xfId="189" xr:uid="{00000000-0005-0000-0000-0000BC000000}"/>
    <cellStyle name="40% - アクセント 2 16" xfId="190" xr:uid="{00000000-0005-0000-0000-0000BD000000}"/>
    <cellStyle name="40% - アクセント 2 17" xfId="191" xr:uid="{00000000-0005-0000-0000-0000BE000000}"/>
    <cellStyle name="40% - アクセント 2 18" xfId="192" xr:uid="{00000000-0005-0000-0000-0000BF000000}"/>
    <cellStyle name="40% - アクセント 2 19" xfId="193" xr:uid="{00000000-0005-0000-0000-0000C0000000}"/>
    <cellStyle name="40% - アクセント 2 2" xfId="194" xr:uid="{00000000-0005-0000-0000-0000C1000000}"/>
    <cellStyle name="40% - アクセント 2 2 2" xfId="195" xr:uid="{00000000-0005-0000-0000-0000C2000000}"/>
    <cellStyle name="40% - アクセント 2 20" xfId="196" xr:uid="{00000000-0005-0000-0000-0000C3000000}"/>
    <cellStyle name="40% - アクセント 2 21" xfId="197" xr:uid="{00000000-0005-0000-0000-0000C4000000}"/>
    <cellStyle name="40% - アクセント 2 22" xfId="198" xr:uid="{00000000-0005-0000-0000-0000C5000000}"/>
    <cellStyle name="40% - アクセント 2 23" xfId="199" xr:uid="{00000000-0005-0000-0000-0000C6000000}"/>
    <cellStyle name="40% - アクセント 2 24" xfId="200" xr:uid="{00000000-0005-0000-0000-0000C7000000}"/>
    <cellStyle name="40% - アクセント 2 25" xfId="201" xr:uid="{00000000-0005-0000-0000-0000C8000000}"/>
    <cellStyle name="40% - アクセント 2 3" xfId="202" xr:uid="{00000000-0005-0000-0000-0000C9000000}"/>
    <cellStyle name="40% - アクセント 2 3 2" xfId="203" xr:uid="{00000000-0005-0000-0000-0000CA000000}"/>
    <cellStyle name="40% - アクセント 2 4" xfId="204" xr:uid="{00000000-0005-0000-0000-0000CB000000}"/>
    <cellStyle name="40% - アクセント 2 5" xfId="205" xr:uid="{00000000-0005-0000-0000-0000CC000000}"/>
    <cellStyle name="40% - アクセント 2 6" xfId="206" xr:uid="{00000000-0005-0000-0000-0000CD000000}"/>
    <cellStyle name="40% - アクセント 2 7" xfId="207" xr:uid="{00000000-0005-0000-0000-0000CE000000}"/>
    <cellStyle name="40% - アクセント 2 8" xfId="208" xr:uid="{00000000-0005-0000-0000-0000CF000000}"/>
    <cellStyle name="40% - アクセント 2 9" xfId="209" xr:uid="{00000000-0005-0000-0000-0000D0000000}"/>
    <cellStyle name="40% - アクセント 3 10" xfId="210" xr:uid="{00000000-0005-0000-0000-0000D1000000}"/>
    <cellStyle name="40% - アクセント 3 11" xfId="211" xr:uid="{00000000-0005-0000-0000-0000D2000000}"/>
    <cellStyle name="40% - アクセント 3 12" xfId="212" xr:uid="{00000000-0005-0000-0000-0000D3000000}"/>
    <cellStyle name="40% - アクセント 3 13" xfId="213" xr:uid="{00000000-0005-0000-0000-0000D4000000}"/>
    <cellStyle name="40% - アクセント 3 14" xfId="214" xr:uid="{00000000-0005-0000-0000-0000D5000000}"/>
    <cellStyle name="40% - アクセント 3 15" xfId="215" xr:uid="{00000000-0005-0000-0000-0000D6000000}"/>
    <cellStyle name="40% - アクセント 3 16" xfId="216" xr:uid="{00000000-0005-0000-0000-0000D7000000}"/>
    <cellStyle name="40% - アクセント 3 17" xfId="217" xr:uid="{00000000-0005-0000-0000-0000D8000000}"/>
    <cellStyle name="40% - アクセント 3 18" xfId="218" xr:uid="{00000000-0005-0000-0000-0000D9000000}"/>
    <cellStyle name="40% - アクセント 3 19" xfId="219" xr:uid="{00000000-0005-0000-0000-0000DA000000}"/>
    <cellStyle name="40% - アクセント 3 2" xfId="220" xr:uid="{00000000-0005-0000-0000-0000DB000000}"/>
    <cellStyle name="40% - アクセント 3 2 2" xfId="221" xr:uid="{00000000-0005-0000-0000-0000DC000000}"/>
    <cellStyle name="40% - アクセント 3 20" xfId="222" xr:uid="{00000000-0005-0000-0000-0000DD000000}"/>
    <cellStyle name="40% - アクセント 3 21" xfId="223" xr:uid="{00000000-0005-0000-0000-0000DE000000}"/>
    <cellStyle name="40% - アクセント 3 22" xfId="224" xr:uid="{00000000-0005-0000-0000-0000DF000000}"/>
    <cellStyle name="40% - アクセント 3 23" xfId="225" xr:uid="{00000000-0005-0000-0000-0000E0000000}"/>
    <cellStyle name="40% - アクセント 3 24" xfId="226" xr:uid="{00000000-0005-0000-0000-0000E1000000}"/>
    <cellStyle name="40% - アクセント 3 25" xfId="227" xr:uid="{00000000-0005-0000-0000-0000E2000000}"/>
    <cellStyle name="40% - アクセント 3 3" xfId="228" xr:uid="{00000000-0005-0000-0000-0000E3000000}"/>
    <cellStyle name="40% - アクセント 3 3 2" xfId="229" xr:uid="{00000000-0005-0000-0000-0000E4000000}"/>
    <cellStyle name="40% - アクセント 3 4" xfId="230" xr:uid="{00000000-0005-0000-0000-0000E5000000}"/>
    <cellStyle name="40% - アクセント 3 5" xfId="231" xr:uid="{00000000-0005-0000-0000-0000E6000000}"/>
    <cellStyle name="40% - アクセント 3 6" xfId="232" xr:uid="{00000000-0005-0000-0000-0000E7000000}"/>
    <cellStyle name="40% - アクセント 3 7" xfId="233" xr:uid="{00000000-0005-0000-0000-0000E8000000}"/>
    <cellStyle name="40% - アクセント 3 8" xfId="234" xr:uid="{00000000-0005-0000-0000-0000E9000000}"/>
    <cellStyle name="40% - アクセント 3 9" xfId="235" xr:uid="{00000000-0005-0000-0000-0000EA000000}"/>
    <cellStyle name="40% - アクセント 4 10" xfId="236" xr:uid="{00000000-0005-0000-0000-0000EB000000}"/>
    <cellStyle name="40% - アクセント 4 11" xfId="237" xr:uid="{00000000-0005-0000-0000-0000EC000000}"/>
    <cellStyle name="40% - アクセント 4 12" xfId="238" xr:uid="{00000000-0005-0000-0000-0000ED000000}"/>
    <cellStyle name="40% - アクセント 4 13" xfId="239" xr:uid="{00000000-0005-0000-0000-0000EE000000}"/>
    <cellStyle name="40% - アクセント 4 14" xfId="240" xr:uid="{00000000-0005-0000-0000-0000EF000000}"/>
    <cellStyle name="40% - アクセント 4 15" xfId="241" xr:uid="{00000000-0005-0000-0000-0000F0000000}"/>
    <cellStyle name="40% - アクセント 4 16" xfId="242" xr:uid="{00000000-0005-0000-0000-0000F1000000}"/>
    <cellStyle name="40% - アクセント 4 17" xfId="243" xr:uid="{00000000-0005-0000-0000-0000F2000000}"/>
    <cellStyle name="40% - アクセント 4 18" xfId="244" xr:uid="{00000000-0005-0000-0000-0000F3000000}"/>
    <cellStyle name="40% - アクセント 4 19" xfId="245" xr:uid="{00000000-0005-0000-0000-0000F4000000}"/>
    <cellStyle name="40% - アクセント 4 2" xfId="246" xr:uid="{00000000-0005-0000-0000-0000F5000000}"/>
    <cellStyle name="40% - アクセント 4 2 2" xfId="247" xr:uid="{00000000-0005-0000-0000-0000F6000000}"/>
    <cellStyle name="40% - アクセント 4 20" xfId="248" xr:uid="{00000000-0005-0000-0000-0000F7000000}"/>
    <cellStyle name="40% - アクセント 4 21" xfId="249" xr:uid="{00000000-0005-0000-0000-0000F8000000}"/>
    <cellStyle name="40% - アクセント 4 22" xfId="250" xr:uid="{00000000-0005-0000-0000-0000F9000000}"/>
    <cellStyle name="40% - アクセント 4 23" xfId="251" xr:uid="{00000000-0005-0000-0000-0000FA000000}"/>
    <cellStyle name="40% - アクセント 4 24" xfId="252" xr:uid="{00000000-0005-0000-0000-0000FB000000}"/>
    <cellStyle name="40% - アクセント 4 25" xfId="253" xr:uid="{00000000-0005-0000-0000-0000FC000000}"/>
    <cellStyle name="40% - アクセント 4 3" xfId="254" xr:uid="{00000000-0005-0000-0000-0000FD000000}"/>
    <cellStyle name="40% - アクセント 4 3 2" xfId="255" xr:uid="{00000000-0005-0000-0000-0000FE000000}"/>
    <cellStyle name="40% - アクセント 4 4" xfId="256" xr:uid="{00000000-0005-0000-0000-0000FF000000}"/>
    <cellStyle name="40% - アクセント 4 5" xfId="257" xr:uid="{00000000-0005-0000-0000-000000010000}"/>
    <cellStyle name="40% - アクセント 4 6" xfId="258" xr:uid="{00000000-0005-0000-0000-000001010000}"/>
    <cellStyle name="40% - アクセント 4 7" xfId="259" xr:uid="{00000000-0005-0000-0000-000002010000}"/>
    <cellStyle name="40% - アクセント 4 8" xfId="260" xr:uid="{00000000-0005-0000-0000-000003010000}"/>
    <cellStyle name="40% - アクセント 4 9" xfId="261" xr:uid="{00000000-0005-0000-0000-000004010000}"/>
    <cellStyle name="40% - アクセント 5 10" xfId="262" xr:uid="{00000000-0005-0000-0000-000005010000}"/>
    <cellStyle name="40% - アクセント 5 11" xfId="263" xr:uid="{00000000-0005-0000-0000-000006010000}"/>
    <cellStyle name="40% - アクセント 5 12" xfId="264" xr:uid="{00000000-0005-0000-0000-000007010000}"/>
    <cellStyle name="40% - アクセント 5 13" xfId="265" xr:uid="{00000000-0005-0000-0000-000008010000}"/>
    <cellStyle name="40% - アクセント 5 14" xfId="266" xr:uid="{00000000-0005-0000-0000-000009010000}"/>
    <cellStyle name="40% - アクセント 5 15" xfId="267" xr:uid="{00000000-0005-0000-0000-00000A010000}"/>
    <cellStyle name="40% - アクセント 5 16" xfId="268" xr:uid="{00000000-0005-0000-0000-00000B010000}"/>
    <cellStyle name="40% - アクセント 5 17" xfId="269" xr:uid="{00000000-0005-0000-0000-00000C010000}"/>
    <cellStyle name="40% - アクセント 5 18" xfId="270" xr:uid="{00000000-0005-0000-0000-00000D010000}"/>
    <cellStyle name="40% - アクセント 5 19" xfId="271" xr:uid="{00000000-0005-0000-0000-00000E010000}"/>
    <cellStyle name="40% - アクセント 5 2" xfId="272" xr:uid="{00000000-0005-0000-0000-00000F010000}"/>
    <cellStyle name="40% - アクセント 5 2 2" xfId="273" xr:uid="{00000000-0005-0000-0000-000010010000}"/>
    <cellStyle name="40% - アクセント 5 20" xfId="274" xr:uid="{00000000-0005-0000-0000-000011010000}"/>
    <cellStyle name="40% - アクセント 5 21" xfId="275" xr:uid="{00000000-0005-0000-0000-000012010000}"/>
    <cellStyle name="40% - アクセント 5 22" xfId="276" xr:uid="{00000000-0005-0000-0000-000013010000}"/>
    <cellStyle name="40% - アクセント 5 23" xfId="277" xr:uid="{00000000-0005-0000-0000-000014010000}"/>
    <cellStyle name="40% - アクセント 5 24" xfId="278" xr:uid="{00000000-0005-0000-0000-000015010000}"/>
    <cellStyle name="40% - アクセント 5 25" xfId="279" xr:uid="{00000000-0005-0000-0000-000016010000}"/>
    <cellStyle name="40% - アクセント 5 3" xfId="280" xr:uid="{00000000-0005-0000-0000-000017010000}"/>
    <cellStyle name="40% - アクセント 5 3 2" xfId="281" xr:uid="{00000000-0005-0000-0000-000018010000}"/>
    <cellStyle name="40% - アクセント 5 4" xfId="282" xr:uid="{00000000-0005-0000-0000-000019010000}"/>
    <cellStyle name="40% - アクセント 5 5" xfId="283" xr:uid="{00000000-0005-0000-0000-00001A010000}"/>
    <cellStyle name="40% - アクセント 5 6" xfId="284" xr:uid="{00000000-0005-0000-0000-00001B010000}"/>
    <cellStyle name="40% - アクセント 5 7" xfId="285" xr:uid="{00000000-0005-0000-0000-00001C010000}"/>
    <cellStyle name="40% - アクセント 5 8" xfId="286" xr:uid="{00000000-0005-0000-0000-00001D010000}"/>
    <cellStyle name="40% - アクセント 5 9" xfId="287" xr:uid="{00000000-0005-0000-0000-00001E010000}"/>
    <cellStyle name="40% - アクセント 6 10" xfId="288" xr:uid="{00000000-0005-0000-0000-00001F010000}"/>
    <cellStyle name="40% - アクセント 6 11" xfId="289" xr:uid="{00000000-0005-0000-0000-000020010000}"/>
    <cellStyle name="40% - アクセント 6 12" xfId="290" xr:uid="{00000000-0005-0000-0000-000021010000}"/>
    <cellStyle name="40% - アクセント 6 13" xfId="291" xr:uid="{00000000-0005-0000-0000-000022010000}"/>
    <cellStyle name="40% - アクセント 6 14" xfId="292" xr:uid="{00000000-0005-0000-0000-000023010000}"/>
    <cellStyle name="40% - アクセント 6 15" xfId="293" xr:uid="{00000000-0005-0000-0000-000024010000}"/>
    <cellStyle name="40% - アクセント 6 16" xfId="294" xr:uid="{00000000-0005-0000-0000-000025010000}"/>
    <cellStyle name="40% - アクセント 6 17" xfId="295" xr:uid="{00000000-0005-0000-0000-000026010000}"/>
    <cellStyle name="40% - アクセント 6 18" xfId="296" xr:uid="{00000000-0005-0000-0000-000027010000}"/>
    <cellStyle name="40% - アクセント 6 19" xfId="297" xr:uid="{00000000-0005-0000-0000-000028010000}"/>
    <cellStyle name="40% - アクセント 6 2" xfId="298" xr:uid="{00000000-0005-0000-0000-000029010000}"/>
    <cellStyle name="40% - アクセント 6 2 2" xfId="299" xr:uid="{00000000-0005-0000-0000-00002A010000}"/>
    <cellStyle name="40% - アクセント 6 20" xfId="300" xr:uid="{00000000-0005-0000-0000-00002B010000}"/>
    <cellStyle name="40% - アクセント 6 21" xfId="301" xr:uid="{00000000-0005-0000-0000-00002C010000}"/>
    <cellStyle name="40% - アクセント 6 22" xfId="302" xr:uid="{00000000-0005-0000-0000-00002D010000}"/>
    <cellStyle name="40% - アクセント 6 23" xfId="303" xr:uid="{00000000-0005-0000-0000-00002E010000}"/>
    <cellStyle name="40% - アクセント 6 24" xfId="304" xr:uid="{00000000-0005-0000-0000-00002F010000}"/>
    <cellStyle name="40% - アクセント 6 25" xfId="305" xr:uid="{00000000-0005-0000-0000-000030010000}"/>
    <cellStyle name="40% - アクセント 6 3" xfId="306" xr:uid="{00000000-0005-0000-0000-000031010000}"/>
    <cellStyle name="40% - アクセント 6 3 2" xfId="307" xr:uid="{00000000-0005-0000-0000-000032010000}"/>
    <cellStyle name="40% - アクセント 6 4" xfId="308" xr:uid="{00000000-0005-0000-0000-000033010000}"/>
    <cellStyle name="40% - アクセント 6 5" xfId="309" xr:uid="{00000000-0005-0000-0000-000034010000}"/>
    <cellStyle name="40% - アクセント 6 6" xfId="310" xr:uid="{00000000-0005-0000-0000-000035010000}"/>
    <cellStyle name="40% - アクセント 6 7" xfId="311" xr:uid="{00000000-0005-0000-0000-000036010000}"/>
    <cellStyle name="40% - アクセント 6 8" xfId="312" xr:uid="{00000000-0005-0000-0000-000037010000}"/>
    <cellStyle name="40% - アクセント 6 9" xfId="313" xr:uid="{00000000-0005-0000-0000-000038010000}"/>
    <cellStyle name="60% - アクセント 1 10" xfId="314" xr:uid="{00000000-0005-0000-0000-000039010000}"/>
    <cellStyle name="60% - アクセント 1 11" xfId="315" xr:uid="{00000000-0005-0000-0000-00003A010000}"/>
    <cellStyle name="60% - アクセント 1 12" xfId="316" xr:uid="{00000000-0005-0000-0000-00003B010000}"/>
    <cellStyle name="60% - アクセント 1 13" xfId="317" xr:uid="{00000000-0005-0000-0000-00003C010000}"/>
    <cellStyle name="60% - アクセント 1 14" xfId="318" xr:uid="{00000000-0005-0000-0000-00003D010000}"/>
    <cellStyle name="60% - アクセント 1 15" xfId="319" xr:uid="{00000000-0005-0000-0000-00003E010000}"/>
    <cellStyle name="60% - アクセント 1 16" xfId="320" xr:uid="{00000000-0005-0000-0000-00003F010000}"/>
    <cellStyle name="60% - アクセント 1 17" xfId="321" xr:uid="{00000000-0005-0000-0000-000040010000}"/>
    <cellStyle name="60% - アクセント 1 18" xfId="322" xr:uid="{00000000-0005-0000-0000-000041010000}"/>
    <cellStyle name="60% - アクセント 1 19" xfId="323" xr:uid="{00000000-0005-0000-0000-000042010000}"/>
    <cellStyle name="60% - アクセント 1 2" xfId="324" xr:uid="{00000000-0005-0000-0000-000043010000}"/>
    <cellStyle name="60% - アクセント 1 2 2" xfId="325" xr:uid="{00000000-0005-0000-0000-000044010000}"/>
    <cellStyle name="60% - アクセント 1 20" xfId="326" xr:uid="{00000000-0005-0000-0000-000045010000}"/>
    <cellStyle name="60% - アクセント 1 21" xfId="327" xr:uid="{00000000-0005-0000-0000-000046010000}"/>
    <cellStyle name="60% - アクセント 1 22" xfId="328" xr:uid="{00000000-0005-0000-0000-000047010000}"/>
    <cellStyle name="60% - アクセント 1 23" xfId="329" xr:uid="{00000000-0005-0000-0000-000048010000}"/>
    <cellStyle name="60% - アクセント 1 24" xfId="330" xr:uid="{00000000-0005-0000-0000-000049010000}"/>
    <cellStyle name="60% - アクセント 1 25" xfId="331" xr:uid="{00000000-0005-0000-0000-00004A010000}"/>
    <cellStyle name="60% - アクセント 1 3" xfId="332" xr:uid="{00000000-0005-0000-0000-00004B010000}"/>
    <cellStyle name="60% - アクセント 1 3 2" xfId="333" xr:uid="{00000000-0005-0000-0000-00004C010000}"/>
    <cellStyle name="60% - アクセント 1 4" xfId="334" xr:uid="{00000000-0005-0000-0000-00004D010000}"/>
    <cellStyle name="60% - アクセント 1 5" xfId="335" xr:uid="{00000000-0005-0000-0000-00004E010000}"/>
    <cellStyle name="60% - アクセント 1 6" xfId="336" xr:uid="{00000000-0005-0000-0000-00004F010000}"/>
    <cellStyle name="60% - アクセント 1 7" xfId="337" xr:uid="{00000000-0005-0000-0000-000050010000}"/>
    <cellStyle name="60% - アクセント 1 8" xfId="338" xr:uid="{00000000-0005-0000-0000-000051010000}"/>
    <cellStyle name="60% - アクセント 1 9" xfId="339" xr:uid="{00000000-0005-0000-0000-000052010000}"/>
    <cellStyle name="60% - アクセント 2 10" xfId="340" xr:uid="{00000000-0005-0000-0000-000053010000}"/>
    <cellStyle name="60% - アクセント 2 11" xfId="341" xr:uid="{00000000-0005-0000-0000-000054010000}"/>
    <cellStyle name="60% - アクセント 2 12" xfId="342" xr:uid="{00000000-0005-0000-0000-000055010000}"/>
    <cellStyle name="60% - アクセント 2 13" xfId="343" xr:uid="{00000000-0005-0000-0000-000056010000}"/>
    <cellStyle name="60% - アクセント 2 14" xfId="344" xr:uid="{00000000-0005-0000-0000-000057010000}"/>
    <cellStyle name="60% - アクセント 2 15" xfId="345" xr:uid="{00000000-0005-0000-0000-000058010000}"/>
    <cellStyle name="60% - アクセント 2 16" xfId="346" xr:uid="{00000000-0005-0000-0000-000059010000}"/>
    <cellStyle name="60% - アクセント 2 17" xfId="347" xr:uid="{00000000-0005-0000-0000-00005A010000}"/>
    <cellStyle name="60% - アクセント 2 18" xfId="348" xr:uid="{00000000-0005-0000-0000-00005B010000}"/>
    <cellStyle name="60% - アクセント 2 19" xfId="349" xr:uid="{00000000-0005-0000-0000-00005C010000}"/>
    <cellStyle name="60% - アクセント 2 2" xfId="350" xr:uid="{00000000-0005-0000-0000-00005D010000}"/>
    <cellStyle name="60% - アクセント 2 2 2" xfId="351" xr:uid="{00000000-0005-0000-0000-00005E010000}"/>
    <cellStyle name="60% - アクセント 2 20" xfId="352" xr:uid="{00000000-0005-0000-0000-00005F010000}"/>
    <cellStyle name="60% - アクセント 2 21" xfId="353" xr:uid="{00000000-0005-0000-0000-000060010000}"/>
    <cellStyle name="60% - アクセント 2 22" xfId="354" xr:uid="{00000000-0005-0000-0000-000061010000}"/>
    <cellStyle name="60% - アクセント 2 23" xfId="355" xr:uid="{00000000-0005-0000-0000-000062010000}"/>
    <cellStyle name="60% - アクセント 2 24" xfId="356" xr:uid="{00000000-0005-0000-0000-000063010000}"/>
    <cellStyle name="60% - アクセント 2 25" xfId="357" xr:uid="{00000000-0005-0000-0000-000064010000}"/>
    <cellStyle name="60% - アクセント 2 3" xfId="358" xr:uid="{00000000-0005-0000-0000-000065010000}"/>
    <cellStyle name="60% - アクセント 2 3 2" xfId="359" xr:uid="{00000000-0005-0000-0000-000066010000}"/>
    <cellStyle name="60% - アクセント 2 4" xfId="360" xr:uid="{00000000-0005-0000-0000-000067010000}"/>
    <cellStyle name="60% - アクセント 2 5" xfId="361" xr:uid="{00000000-0005-0000-0000-000068010000}"/>
    <cellStyle name="60% - アクセント 2 6" xfId="362" xr:uid="{00000000-0005-0000-0000-000069010000}"/>
    <cellStyle name="60% - アクセント 2 7" xfId="363" xr:uid="{00000000-0005-0000-0000-00006A010000}"/>
    <cellStyle name="60% - アクセント 2 8" xfId="364" xr:uid="{00000000-0005-0000-0000-00006B010000}"/>
    <cellStyle name="60% - アクセント 2 9" xfId="365" xr:uid="{00000000-0005-0000-0000-00006C010000}"/>
    <cellStyle name="60% - アクセント 3 10" xfId="366" xr:uid="{00000000-0005-0000-0000-00006D010000}"/>
    <cellStyle name="60% - アクセント 3 11" xfId="367" xr:uid="{00000000-0005-0000-0000-00006E010000}"/>
    <cellStyle name="60% - アクセント 3 12" xfId="368" xr:uid="{00000000-0005-0000-0000-00006F010000}"/>
    <cellStyle name="60% - アクセント 3 13" xfId="369" xr:uid="{00000000-0005-0000-0000-000070010000}"/>
    <cellStyle name="60% - アクセント 3 14" xfId="370" xr:uid="{00000000-0005-0000-0000-000071010000}"/>
    <cellStyle name="60% - アクセント 3 15" xfId="371" xr:uid="{00000000-0005-0000-0000-000072010000}"/>
    <cellStyle name="60% - アクセント 3 16" xfId="372" xr:uid="{00000000-0005-0000-0000-000073010000}"/>
    <cellStyle name="60% - アクセント 3 17" xfId="373" xr:uid="{00000000-0005-0000-0000-000074010000}"/>
    <cellStyle name="60% - アクセント 3 18" xfId="374" xr:uid="{00000000-0005-0000-0000-000075010000}"/>
    <cellStyle name="60% - アクセント 3 19" xfId="375" xr:uid="{00000000-0005-0000-0000-000076010000}"/>
    <cellStyle name="60% - アクセント 3 2" xfId="376" xr:uid="{00000000-0005-0000-0000-000077010000}"/>
    <cellStyle name="60% - アクセント 3 2 2" xfId="377" xr:uid="{00000000-0005-0000-0000-000078010000}"/>
    <cellStyle name="60% - アクセント 3 20" xfId="378" xr:uid="{00000000-0005-0000-0000-000079010000}"/>
    <cellStyle name="60% - アクセント 3 21" xfId="379" xr:uid="{00000000-0005-0000-0000-00007A010000}"/>
    <cellStyle name="60% - アクセント 3 22" xfId="380" xr:uid="{00000000-0005-0000-0000-00007B010000}"/>
    <cellStyle name="60% - アクセント 3 23" xfId="381" xr:uid="{00000000-0005-0000-0000-00007C010000}"/>
    <cellStyle name="60% - アクセント 3 24" xfId="382" xr:uid="{00000000-0005-0000-0000-00007D010000}"/>
    <cellStyle name="60% - アクセント 3 25" xfId="383" xr:uid="{00000000-0005-0000-0000-00007E010000}"/>
    <cellStyle name="60% - アクセント 3 3" xfId="384" xr:uid="{00000000-0005-0000-0000-00007F010000}"/>
    <cellStyle name="60% - アクセント 3 3 2" xfId="385" xr:uid="{00000000-0005-0000-0000-000080010000}"/>
    <cellStyle name="60% - アクセント 3 4" xfId="386" xr:uid="{00000000-0005-0000-0000-000081010000}"/>
    <cellStyle name="60% - アクセント 3 5" xfId="387" xr:uid="{00000000-0005-0000-0000-000082010000}"/>
    <cellStyle name="60% - アクセント 3 6" xfId="388" xr:uid="{00000000-0005-0000-0000-000083010000}"/>
    <cellStyle name="60% - アクセント 3 7" xfId="389" xr:uid="{00000000-0005-0000-0000-000084010000}"/>
    <cellStyle name="60% - アクセント 3 8" xfId="390" xr:uid="{00000000-0005-0000-0000-000085010000}"/>
    <cellStyle name="60% - アクセント 3 9" xfId="391" xr:uid="{00000000-0005-0000-0000-000086010000}"/>
    <cellStyle name="60% - アクセント 4 10" xfId="392" xr:uid="{00000000-0005-0000-0000-000087010000}"/>
    <cellStyle name="60% - アクセント 4 11" xfId="393" xr:uid="{00000000-0005-0000-0000-000088010000}"/>
    <cellStyle name="60% - アクセント 4 12" xfId="394" xr:uid="{00000000-0005-0000-0000-000089010000}"/>
    <cellStyle name="60% - アクセント 4 13" xfId="395" xr:uid="{00000000-0005-0000-0000-00008A010000}"/>
    <cellStyle name="60% - アクセント 4 14" xfId="396" xr:uid="{00000000-0005-0000-0000-00008B010000}"/>
    <cellStyle name="60% - アクセント 4 15" xfId="397" xr:uid="{00000000-0005-0000-0000-00008C010000}"/>
    <cellStyle name="60% - アクセント 4 16" xfId="398" xr:uid="{00000000-0005-0000-0000-00008D010000}"/>
    <cellStyle name="60% - アクセント 4 17" xfId="399" xr:uid="{00000000-0005-0000-0000-00008E010000}"/>
    <cellStyle name="60% - アクセント 4 18" xfId="400" xr:uid="{00000000-0005-0000-0000-00008F010000}"/>
    <cellStyle name="60% - アクセント 4 19" xfId="401" xr:uid="{00000000-0005-0000-0000-000090010000}"/>
    <cellStyle name="60% - アクセント 4 2" xfId="402" xr:uid="{00000000-0005-0000-0000-000091010000}"/>
    <cellStyle name="60% - アクセント 4 2 2" xfId="403" xr:uid="{00000000-0005-0000-0000-000092010000}"/>
    <cellStyle name="60% - アクセント 4 20" xfId="404" xr:uid="{00000000-0005-0000-0000-000093010000}"/>
    <cellStyle name="60% - アクセント 4 21" xfId="405" xr:uid="{00000000-0005-0000-0000-000094010000}"/>
    <cellStyle name="60% - アクセント 4 22" xfId="406" xr:uid="{00000000-0005-0000-0000-000095010000}"/>
    <cellStyle name="60% - アクセント 4 23" xfId="407" xr:uid="{00000000-0005-0000-0000-000096010000}"/>
    <cellStyle name="60% - アクセント 4 24" xfId="408" xr:uid="{00000000-0005-0000-0000-000097010000}"/>
    <cellStyle name="60% - アクセント 4 25" xfId="409" xr:uid="{00000000-0005-0000-0000-000098010000}"/>
    <cellStyle name="60% - アクセント 4 3" xfId="410" xr:uid="{00000000-0005-0000-0000-000099010000}"/>
    <cellStyle name="60% - アクセント 4 3 2" xfId="411" xr:uid="{00000000-0005-0000-0000-00009A010000}"/>
    <cellStyle name="60% - アクセント 4 4" xfId="412" xr:uid="{00000000-0005-0000-0000-00009B010000}"/>
    <cellStyle name="60% - アクセント 4 5" xfId="413" xr:uid="{00000000-0005-0000-0000-00009C010000}"/>
    <cellStyle name="60% - アクセント 4 6" xfId="414" xr:uid="{00000000-0005-0000-0000-00009D010000}"/>
    <cellStyle name="60% - アクセント 4 7" xfId="415" xr:uid="{00000000-0005-0000-0000-00009E010000}"/>
    <cellStyle name="60% - アクセント 4 8" xfId="416" xr:uid="{00000000-0005-0000-0000-00009F010000}"/>
    <cellStyle name="60% - アクセント 4 9" xfId="417" xr:uid="{00000000-0005-0000-0000-0000A0010000}"/>
    <cellStyle name="60% - アクセント 5 10" xfId="418" xr:uid="{00000000-0005-0000-0000-0000A1010000}"/>
    <cellStyle name="60% - アクセント 5 11" xfId="419" xr:uid="{00000000-0005-0000-0000-0000A2010000}"/>
    <cellStyle name="60% - アクセント 5 12" xfId="420" xr:uid="{00000000-0005-0000-0000-0000A3010000}"/>
    <cellStyle name="60% - アクセント 5 13" xfId="421" xr:uid="{00000000-0005-0000-0000-0000A4010000}"/>
    <cellStyle name="60% - アクセント 5 14" xfId="422" xr:uid="{00000000-0005-0000-0000-0000A5010000}"/>
    <cellStyle name="60% - アクセント 5 15" xfId="423" xr:uid="{00000000-0005-0000-0000-0000A6010000}"/>
    <cellStyle name="60% - アクセント 5 16" xfId="424" xr:uid="{00000000-0005-0000-0000-0000A7010000}"/>
    <cellStyle name="60% - アクセント 5 17" xfId="425" xr:uid="{00000000-0005-0000-0000-0000A8010000}"/>
    <cellStyle name="60% - アクセント 5 18" xfId="426" xr:uid="{00000000-0005-0000-0000-0000A9010000}"/>
    <cellStyle name="60% - アクセント 5 19" xfId="427" xr:uid="{00000000-0005-0000-0000-0000AA010000}"/>
    <cellStyle name="60% - アクセント 5 2" xfId="428" xr:uid="{00000000-0005-0000-0000-0000AB010000}"/>
    <cellStyle name="60% - アクセント 5 2 2" xfId="429" xr:uid="{00000000-0005-0000-0000-0000AC010000}"/>
    <cellStyle name="60% - アクセント 5 20" xfId="430" xr:uid="{00000000-0005-0000-0000-0000AD010000}"/>
    <cellStyle name="60% - アクセント 5 21" xfId="431" xr:uid="{00000000-0005-0000-0000-0000AE010000}"/>
    <cellStyle name="60% - アクセント 5 22" xfId="432" xr:uid="{00000000-0005-0000-0000-0000AF010000}"/>
    <cellStyle name="60% - アクセント 5 23" xfId="433" xr:uid="{00000000-0005-0000-0000-0000B0010000}"/>
    <cellStyle name="60% - アクセント 5 24" xfId="434" xr:uid="{00000000-0005-0000-0000-0000B1010000}"/>
    <cellStyle name="60% - アクセント 5 25" xfId="435" xr:uid="{00000000-0005-0000-0000-0000B2010000}"/>
    <cellStyle name="60% - アクセント 5 3" xfId="436" xr:uid="{00000000-0005-0000-0000-0000B3010000}"/>
    <cellStyle name="60% - アクセント 5 3 2" xfId="437" xr:uid="{00000000-0005-0000-0000-0000B4010000}"/>
    <cellStyle name="60% - アクセント 5 4" xfId="438" xr:uid="{00000000-0005-0000-0000-0000B5010000}"/>
    <cellStyle name="60% - アクセント 5 5" xfId="439" xr:uid="{00000000-0005-0000-0000-0000B6010000}"/>
    <cellStyle name="60% - アクセント 5 6" xfId="440" xr:uid="{00000000-0005-0000-0000-0000B7010000}"/>
    <cellStyle name="60% - アクセント 5 7" xfId="441" xr:uid="{00000000-0005-0000-0000-0000B8010000}"/>
    <cellStyle name="60% - アクセント 5 8" xfId="442" xr:uid="{00000000-0005-0000-0000-0000B9010000}"/>
    <cellStyle name="60% - アクセント 5 9" xfId="443" xr:uid="{00000000-0005-0000-0000-0000BA010000}"/>
    <cellStyle name="60% - アクセント 6 10" xfId="444" xr:uid="{00000000-0005-0000-0000-0000BB010000}"/>
    <cellStyle name="60% - アクセント 6 11" xfId="445" xr:uid="{00000000-0005-0000-0000-0000BC010000}"/>
    <cellStyle name="60% - アクセント 6 12" xfId="446" xr:uid="{00000000-0005-0000-0000-0000BD010000}"/>
    <cellStyle name="60% - アクセント 6 13" xfId="447" xr:uid="{00000000-0005-0000-0000-0000BE010000}"/>
    <cellStyle name="60% - アクセント 6 14" xfId="448" xr:uid="{00000000-0005-0000-0000-0000BF010000}"/>
    <cellStyle name="60% - アクセント 6 15" xfId="449" xr:uid="{00000000-0005-0000-0000-0000C0010000}"/>
    <cellStyle name="60% - アクセント 6 16" xfId="450" xr:uid="{00000000-0005-0000-0000-0000C1010000}"/>
    <cellStyle name="60% - アクセント 6 17" xfId="451" xr:uid="{00000000-0005-0000-0000-0000C2010000}"/>
    <cellStyle name="60% - アクセント 6 18" xfId="452" xr:uid="{00000000-0005-0000-0000-0000C3010000}"/>
    <cellStyle name="60% - アクセント 6 19" xfId="453" xr:uid="{00000000-0005-0000-0000-0000C4010000}"/>
    <cellStyle name="60% - アクセント 6 2" xfId="454" xr:uid="{00000000-0005-0000-0000-0000C5010000}"/>
    <cellStyle name="60% - アクセント 6 2 2" xfId="455" xr:uid="{00000000-0005-0000-0000-0000C6010000}"/>
    <cellStyle name="60% - アクセント 6 20" xfId="456" xr:uid="{00000000-0005-0000-0000-0000C7010000}"/>
    <cellStyle name="60% - アクセント 6 21" xfId="457" xr:uid="{00000000-0005-0000-0000-0000C8010000}"/>
    <cellStyle name="60% - アクセント 6 22" xfId="458" xr:uid="{00000000-0005-0000-0000-0000C9010000}"/>
    <cellStyle name="60% - アクセント 6 23" xfId="459" xr:uid="{00000000-0005-0000-0000-0000CA010000}"/>
    <cellStyle name="60% - アクセント 6 24" xfId="460" xr:uid="{00000000-0005-0000-0000-0000CB010000}"/>
    <cellStyle name="60% - アクセント 6 25" xfId="461" xr:uid="{00000000-0005-0000-0000-0000CC010000}"/>
    <cellStyle name="60% - アクセント 6 3" xfId="462" xr:uid="{00000000-0005-0000-0000-0000CD010000}"/>
    <cellStyle name="60% - アクセント 6 3 2" xfId="463" xr:uid="{00000000-0005-0000-0000-0000CE010000}"/>
    <cellStyle name="60% - アクセント 6 4" xfId="464" xr:uid="{00000000-0005-0000-0000-0000CF010000}"/>
    <cellStyle name="60% - アクセント 6 5" xfId="465" xr:uid="{00000000-0005-0000-0000-0000D0010000}"/>
    <cellStyle name="60% - アクセント 6 6" xfId="466" xr:uid="{00000000-0005-0000-0000-0000D1010000}"/>
    <cellStyle name="60% - アクセント 6 7" xfId="467" xr:uid="{00000000-0005-0000-0000-0000D2010000}"/>
    <cellStyle name="60% - アクセント 6 8" xfId="468" xr:uid="{00000000-0005-0000-0000-0000D3010000}"/>
    <cellStyle name="60% - アクセント 6 9" xfId="469" xr:uid="{00000000-0005-0000-0000-0000D4010000}"/>
    <cellStyle name="アクセント 1 10" xfId="470" xr:uid="{00000000-0005-0000-0000-0000D5010000}"/>
    <cellStyle name="アクセント 1 11" xfId="471" xr:uid="{00000000-0005-0000-0000-0000D6010000}"/>
    <cellStyle name="アクセント 1 12" xfId="472" xr:uid="{00000000-0005-0000-0000-0000D7010000}"/>
    <cellStyle name="アクセント 1 13" xfId="473" xr:uid="{00000000-0005-0000-0000-0000D8010000}"/>
    <cellStyle name="アクセント 1 14" xfId="474" xr:uid="{00000000-0005-0000-0000-0000D9010000}"/>
    <cellStyle name="アクセント 1 15" xfId="475" xr:uid="{00000000-0005-0000-0000-0000DA010000}"/>
    <cellStyle name="アクセント 1 16" xfId="476" xr:uid="{00000000-0005-0000-0000-0000DB010000}"/>
    <cellStyle name="アクセント 1 17" xfId="477" xr:uid="{00000000-0005-0000-0000-0000DC010000}"/>
    <cellStyle name="アクセント 1 18" xfId="478" xr:uid="{00000000-0005-0000-0000-0000DD010000}"/>
    <cellStyle name="アクセント 1 19" xfId="479" xr:uid="{00000000-0005-0000-0000-0000DE010000}"/>
    <cellStyle name="アクセント 1 2" xfId="480" xr:uid="{00000000-0005-0000-0000-0000DF010000}"/>
    <cellStyle name="アクセント 1 2 2" xfId="481" xr:uid="{00000000-0005-0000-0000-0000E0010000}"/>
    <cellStyle name="アクセント 1 20" xfId="482" xr:uid="{00000000-0005-0000-0000-0000E1010000}"/>
    <cellStyle name="アクセント 1 21" xfId="483" xr:uid="{00000000-0005-0000-0000-0000E2010000}"/>
    <cellStyle name="アクセント 1 22" xfId="484" xr:uid="{00000000-0005-0000-0000-0000E3010000}"/>
    <cellStyle name="アクセント 1 23" xfId="485" xr:uid="{00000000-0005-0000-0000-0000E4010000}"/>
    <cellStyle name="アクセント 1 24" xfId="486" xr:uid="{00000000-0005-0000-0000-0000E5010000}"/>
    <cellStyle name="アクセント 1 25" xfId="487" xr:uid="{00000000-0005-0000-0000-0000E6010000}"/>
    <cellStyle name="アクセント 1 3" xfId="488" xr:uid="{00000000-0005-0000-0000-0000E7010000}"/>
    <cellStyle name="アクセント 1 3 2" xfId="489" xr:uid="{00000000-0005-0000-0000-0000E8010000}"/>
    <cellStyle name="アクセント 1 4" xfId="490" xr:uid="{00000000-0005-0000-0000-0000E9010000}"/>
    <cellStyle name="アクセント 1 5" xfId="491" xr:uid="{00000000-0005-0000-0000-0000EA010000}"/>
    <cellStyle name="アクセント 1 6" xfId="492" xr:uid="{00000000-0005-0000-0000-0000EB010000}"/>
    <cellStyle name="アクセント 1 7" xfId="493" xr:uid="{00000000-0005-0000-0000-0000EC010000}"/>
    <cellStyle name="アクセント 1 8" xfId="494" xr:uid="{00000000-0005-0000-0000-0000ED010000}"/>
    <cellStyle name="アクセント 1 9" xfId="495" xr:uid="{00000000-0005-0000-0000-0000EE010000}"/>
    <cellStyle name="アクセント 2 10" xfId="496" xr:uid="{00000000-0005-0000-0000-0000EF010000}"/>
    <cellStyle name="アクセント 2 11" xfId="497" xr:uid="{00000000-0005-0000-0000-0000F0010000}"/>
    <cellStyle name="アクセント 2 12" xfId="498" xr:uid="{00000000-0005-0000-0000-0000F1010000}"/>
    <cellStyle name="アクセント 2 13" xfId="499" xr:uid="{00000000-0005-0000-0000-0000F2010000}"/>
    <cellStyle name="アクセント 2 14" xfId="500" xr:uid="{00000000-0005-0000-0000-0000F3010000}"/>
    <cellStyle name="アクセント 2 15" xfId="501" xr:uid="{00000000-0005-0000-0000-0000F4010000}"/>
    <cellStyle name="アクセント 2 16" xfId="502" xr:uid="{00000000-0005-0000-0000-0000F5010000}"/>
    <cellStyle name="アクセント 2 17" xfId="503" xr:uid="{00000000-0005-0000-0000-0000F6010000}"/>
    <cellStyle name="アクセント 2 18" xfId="504" xr:uid="{00000000-0005-0000-0000-0000F7010000}"/>
    <cellStyle name="アクセント 2 19" xfId="505" xr:uid="{00000000-0005-0000-0000-0000F8010000}"/>
    <cellStyle name="アクセント 2 2" xfId="506" xr:uid="{00000000-0005-0000-0000-0000F9010000}"/>
    <cellStyle name="アクセント 2 2 2" xfId="507" xr:uid="{00000000-0005-0000-0000-0000FA010000}"/>
    <cellStyle name="アクセント 2 20" xfId="508" xr:uid="{00000000-0005-0000-0000-0000FB010000}"/>
    <cellStyle name="アクセント 2 21" xfId="509" xr:uid="{00000000-0005-0000-0000-0000FC010000}"/>
    <cellStyle name="アクセント 2 22" xfId="510" xr:uid="{00000000-0005-0000-0000-0000FD010000}"/>
    <cellStyle name="アクセント 2 23" xfId="511" xr:uid="{00000000-0005-0000-0000-0000FE010000}"/>
    <cellStyle name="アクセント 2 24" xfId="512" xr:uid="{00000000-0005-0000-0000-0000FF010000}"/>
    <cellStyle name="アクセント 2 25" xfId="513" xr:uid="{00000000-0005-0000-0000-000000020000}"/>
    <cellStyle name="アクセント 2 3" xfId="514" xr:uid="{00000000-0005-0000-0000-000001020000}"/>
    <cellStyle name="アクセント 2 3 2" xfId="515" xr:uid="{00000000-0005-0000-0000-000002020000}"/>
    <cellStyle name="アクセント 2 4" xfId="516" xr:uid="{00000000-0005-0000-0000-000003020000}"/>
    <cellStyle name="アクセント 2 5" xfId="517" xr:uid="{00000000-0005-0000-0000-000004020000}"/>
    <cellStyle name="アクセント 2 6" xfId="518" xr:uid="{00000000-0005-0000-0000-000005020000}"/>
    <cellStyle name="アクセント 2 7" xfId="519" xr:uid="{00000000-0005-0000-0000-000006020000}"/>
    <cellStyle name="アクセント 2 8" xfId="520" xr:uid="{00000000-0005-0000-0000-000007020000}"/>
    <cellStyle name="アクセント 2 9" xfId="521" xr:uid="{00000000-0005-0000-0000-000008020000}"/>
    <cellStyle name="アクセント 3 10" xfId="522" xr:uid="{00000000-0005-0000-0000-000009020000}"/>
    <cellStyle name="アクセント 3 11" xfId="523" xr:uid="{00000000-0005-0000-0000-00000A020000}"/>
    <cellStyle name="アクセント 3 12" xfId="524" xr:uid="{00000000-0005-0000-0000-00000B020000}"/>
    <cellStyle name="アクセント 3 13" xfId="525" xr:uid="{00000000-0005-0000-0000-00000C020000}"/>
    <cellStyle name="アクセント 3 14" xfId="526" xr:uid="{00000000-0005-0000-0000-00000D020000}"/>
    <cellStyle name="アクセント 3 15" xfId="527" xr:uid="{00000000-0005-0000-0000-00000E020000}"/>
    <cellStyle name="アクセント 3 16" xfId="528" xr:uid="{00000000-0005-0000-0000-00000F020000}"/>
    <cellStyle name="アクセント 3 17" xfId="529" xr:uid="{00000000-0005-0000-0000-000010020000}"/>
    <cellStyle name="アクセント 3 18" xfId="530" xr:uid="{00000000-0005-0000-0000-000011020000}"/>
    <cellStyle name="アクセント 3 19" xfId="531" xr:uid="{00000000-0005-0000-0000-000012020000}"/>
    <cellStyle name="アクセント 3 2" xfId="532" xr:uid="{00000000-0005-0000-0000-000013020000}"/>
    <cellStyle name="アクセント 3 2 2" xfId="533" xr:uid="{00000000-0005-0000-0000-000014020000}"/>
    <cellStyle name="アクセント 3 20" xfId="534" xr:uid="{00000000-0005-0000-0000-000015020000}"/>
    <cellStyle name="アクセント 3 21" xfId="535" xr:uid="{00000000-0005-0000-0000-000016020000}"/>
    <cellStyle name="アクセント 3 22" xfId="536" xr:uid="{00000000-0005-0000-0000-000017020000}"/>
    <cellStyle name="アクセント 3 23" xfId="537" xr:uid="{00000000-0005-0000-0000-000018020000}"/>
    <cellStyle name="アクセント 3 24" xfId="538" xr:uid="{00000000-0005-0000-0000-000019020000}"/>
    <cellStyle name="アクセント 3 25" xfId="539" xr:uid="{00000000-0005-0000-0000-00001A020000}"/>
    <cellStyle name="アクセント 3 3" xfId="540" xr:uid="{00000000-0005-0000-0000-00001B020000}"/>
    <cellStyle name="アクセント 3 3 2" xfId="541" xr:uid="{00000000-0005-0000-0000-00001C020000}"/>
    <cellStyle name="アクセント 3 4" xfId="542" xr:uid="{00000000-0005-0000-0000-00001D020000}"/>
    <cellStyle name="アクセント 3 5" xfId="543" xr:uid="{00000000-0005-0000-0000-00001E020000}"/>
    <cellStyle name="アクセント 3 6" xfId="544" xr:uid="{00000000-0005-0000-0000-00001F020000}"/>
    <cellStyle name="アクセント 3 7" xfId="545" xr:uid="{00000000-0005-0000-0000-000020020000}"/>
    <cellStyle name="アクセント 3 8" xfId="546" xr:uid="{00000000-0005-0000-0000-000021020000}"/>
    <cellStyle name="アクセント 3 9" xfId="547" xr:uid="{00000000-0005-0000-0000-000022020000}"/>
    <cellStyle name="アクセント 4 10" xfId="548" xr:uid="{00000000-0005-0000-0000-000023020000}"/>
    <cellStyle name="アクセント 4 11" xfId="549" xr:uid="{00000000-0005-0000-0000-000024020000}"/>
    <cellStyle name="アクセント 4 12" xfId="550" xr:uid="{00000000-0005-0000-0000-000025020000}"/>
    <cellStyle name="アクセント 4 13" xfId="551" xr:uid="{00000000-0005-0000-0000-000026020000}"/>
    <cellStyle name="アクセント 4 14" xfId="552" xr:uid="{00000000-0005-0000-0000-000027020000}"/>
    <cellStyle name="アクセント 4 15" xfId="553" xr:uid="{00000000-0005-0000-0000-000028020000}"/>
    <cellStyle name="アクセント 4 16" xfId="554" xr:uid="{00000000-0005-0000-0000-000029020000}"/>
    <cellStyle name="アクセント 4 17" xfId="555" xr:uid="{00000000-0005-0000-0000-00002A020000}"/>
    <cellStyle name="アクセント 4 18" xfId="556" xr:uid="{00000000-0005-0000-0000-00002B020000}"/>
    <cellStyle name="アクセント 4 19" xfId="557" xr:uid="{00000000-0005-0000-0000-00002C020000}"/>
    <cellStyle name="アクセント 4 2" xfId="558" xr:uid="{00000000-0005-0000-0000-00002D020000}"/>
    <cellStyle name="アクセント 4 2 2" xfId="559" xr:uid="{00000000-0005-0000-0000-00002E020000}"/>
    <cellStyle name="アクセント 4 20" xfId="560" xr:uid="{00000000-0005-0000-0000-00002F020000}"/>
    <cellStyle name="アクセント 4 21" xfId="561" xr:uid="{00000000-0005-0000-0000-000030020000}"/>
    <cellStyle name="アクセント 4 22" xfId="562" xr:uid="{00000000-0005-0000-0000-000031020000}"/>
    <cellStyle name="アクセント 4 23" xfId="563" xr:uid="{00000000-0005-0000-0000-000032020000}"/>
    <cellStyle name="アクセント 4 24" xfId="564" xr:uid="{00000000-0005-0000-0000-000033020000}"/>
    <cellStyle name="アクセント 4 25" xfId="565" xr:uid="{00000000-0005-0000-0000-000034020000}"/>
    <cellStyle name="アクセント 4 3" xfId="566" xr:uid="{00000000-0005-0000-0000-000035020000}"/>
    <cellStyle name="アクセント 4 3 2" xfId="567" xr:uid="{00000000-0005-0000-0000-000036020000}"/>
    <cellStyle name="アクセント 4 4" xfId="568" xr:uid="{00000000-0005-0000-0000-000037020000}"/>
    <cellStyle name="アクセント 4 5" xfId="569" xr:uid="{00000000-0005-0000-0000-000038020000}"/>
    <cellStyle name="アクセント 4 6" xfId="570" xr:uid="{00000000-0005-0000-0000-000039020000}"/>
    <cellStyle name="アクセント 4 7" xfId="571" xr:uid="{00000000-0005-0000-0000-00003A020000}"/>
    <cellStyle name="アクセント 4 8" xfId="572" xr:uid="{00000000-0005-0000-0000-00003B020000}"/>
    <cellStyle name="アクセント 4 9" xfId="573" xr:uid="{00000000-0005-0000-0000-00003C020000}"/>
    <cellStyle name="アクセント 5 10" xfId="574" xr:uid="{00000000-0005-0000-0000-00003D020000}"/>
    <cellStyle name="アクセント 5 11" xfId="575" xr:uid="{00000000-0005-0000-0000-00003E020000}"/>
    <cellStyle name="アクセント 5 12" xfId="576" xr:uid="{00000000-0005-0000-0000-00003F020000}"/>
    <cellStyle name="アクセント 5 13" xfId="577" xr:uid="{00000000-0005-0000-0000-000040020000}"/>
    <cellStyle name="アクセント 5 14" xfId="578" xr:uid="{00000000-0005-0000-0000-000041020000}"/>
    <cellStyle name="アクセント 5 15" xfId="579" xr:uid="{00000000-0005-0000-0000-000042020000}"/>
    <cellStyle name="アクセント 5 16" xfId="580" xr:uid="{00000000-0005-0000-0000-000043020000}"/>
    <cellStyle name="アクセント 5 17" xfId="581" xr:uid="{00000000-0005-0000-0000-000044020000}"/>
    <cellStyle name="アクセント 5 18" xfId="582" xr:uid="{00000000-0005-0000-0000-000045020000}"/>
    <cellStyle name="アクセント 5 19" xfId="583" xr:uid="{00000000-0005-0000-0000-000046020000}"/>
    <cellStyle name="アクセント 5 2" xfId="584" xr:uid="{00000000-0005-0000-0000-000047020000}"/>
    <cellStyle name="アクセント 5 2 2" xfId="585" xr:uid="{00000000-0005-0000-0000-000048020000}"/>
    <cellStyle name="アクセント 5 20" xfId="586" xr:uid="{00000000-0005-0000-0000-000049020000}"/>
    <cellStyle name="アクセント 5 21" xfId="587" xr:uid="{00000000-0005-0000-0000-00004A020000}"/>
    <cellStyle name="アクセント 5 22" xfId="588" xr:uid="{00000000-0005-0000-0000-00004B020000}"/>
    <cellStyle name="アクセント 5 23" xfId="589" xr:uid="{00000000-0005-0000-0000-00004C020000}"/>
    <cellStyle name="アクセント 5 24" xfId="590" xr:uid="{00000000-0005-0000-0000-00004D020000}"/>
    <cellStyle name="アクセント 5 25" xfId="591" xr:uid="{00000000-0005-0000-0000-00004E020000}"/>
    <cellStyle name="アクセント 5 3" xfId="592" xr:uid="{00000000-0005-0000-0000-00004F020000}"/>
    <cellStyle name="アクセント 5 3 2" xfId="593" xr:uid="{00000000-0005-0000-0000-000050020000}"/>
    <cellStyle name="アクセント 5 4" xfId="594" xr:uid="{00000000-0005-0000-0000-000051020000}"/>
    <cellStyle name="アクセント 5 5" xfId="595" xr:uid="{00000000-0005-0000-0000-000052020000}"/>
    <cellStyle name="アクセント 5 6" xfId="596" xr:uid="{00000000-0005-0000-0000-000053020000}"/>
    <cellStyle name="アクセント 5 7" xfId="597" xr:uid="{00000000-0005-0000-0000-000054020000}"/>
    <cellStyle name="アクセント 5 8" xfId="598" xr:uid="{00000000-0005-0000-0000-000055020000}"/>
    <cellStyle name="アクセント 5 9" xfId="599" xr:uid="{00000000-0005-0000-0000-000056020000}"/>
    <cellStyle name="アクセント 6 10" xfId="600" xr:uid="{00000000-0005-0000-0000-000057020000}"/>
    <cellStyle name="アクセント 6 11" xfId="601" xr:uid="{00000000-0005-0000-0000-000058020000}"/>
    <cellStyle name="アクセント 6 12" xfId="602" xr:uid="{00000000-0005-0000-0000-000059020000}"/>
    <cellStyle name="アクセント 6 13" xfId="603" xr:uid="{00000000-0005-0000-0000-00005A020000}"/>
    <cellStyle name="アクセント 6 14" xfId="604" xr:uid="{00000000-0005-0000-0000-00005B020000}"/>
    <cellStyle name="アクセント 6 15" xfId="605" xr:uid="{00000000-0005-0000-0000-00005C020000}"/>
    <cellStyle name="アクセント 6 16" xfId="606" xr:uid="{00000000-0005-0000-0000-00005D020000}"/>
    <cellStyle name="アクセント 6 17" xfId="607" xr:uid="{00000000-0005-0000-0000-00005E020000}"/>
    <cellStyle name="アクセント 6 18" xfId="608" xr:uid="{00000000-0005-0000-0000-00005F020000}"/>
    <cellStyle name="アクセント 6 19" xfId="609" xr:uid="{00000000-0005-0000-0000-000060020000}"/>
    <cellStyle name="アクセント 6 2" xfId="610" xr:uid="{00000000-0005-0000-0000-000061020000}"/>
    <cellStyle name="アクセント 6 2 2" xfId="611" xr:uid="{00000000-0005-0000-0000-000062020000}"/>
    <cellStyle name="アクセント 6 20" xfId="612" xr:uid="{00000000-0005-0000-0000-000063020000}"/>
    <cellStyle name="アクセント 6 21" xfId="613" xr:uid="{00000000-0005-0000-0000-000064020000}"/>
    <cellStyle name="アクセント 6 22" xfId="614" xr:uid="{00000000-0005-0000-0000-000065020000}"/>
    <cellStyle name="アクセント 6 23" xfId="615" xr:uid="{00000000-0005-0000-0000-000066020000}"/>
    <cellStyle name="アクセント 6 24" xfId="616" xr:uid="{00000000-0005-0000-0000-000067020000}"/>
    <cellStyle name="アクセント 6 25" xfId="617" xr:uid="{00000000-0005-0000-0000-000068020000}"/>
    <cellStyle name="アクセント 6 3" xfId="618" xr:uid="{00000000-0005-0000-0000-000069020000}"/>
    <cellStyle name="アクセント 6 3 2" xfId="619" xr:uid="{00000000-0005-0000-0000-00006A020000}"/>
    <cellStyle name="アクセント 6 4" xfId="620" xr:uid="{00000000-0005-0000-0000-00006B020000}"/>
    <cellStyle name="アクセント 6 5" xfId="621" xr:uid="{00000000-0005-0000-0000-00006C020000}"/>
    <cellStyle name="アクセント 6 6" xfId="622" xr:uid="{00000000-0005-0000-0000-00006D020000}"/>
    <cellStyle name="アクセント 6 7" xfId="623" xr:uid="{00000000-0005-0000-0000-00006E020000}"/>
    <cellStyle name="アクセント 6 8" xfId="624" xr:uid="{00000000-0005-0000-0000-00006F020000}"/>
    <cellStyle name="アクセント 6 9" xfId="625" xr:uid="{00000000-0005-0000-0000-000070020000}"/>
    <cellStyle name="タイトル 10" xfId="626" xr:uid="{00000000-0005-0000-0000-000071020000}"/>
    <cellStyle name="タイトル 11" xfId="627" xr:uid="{00000000-0005-0000-0000-000072020000}"/>
    <cellStyle name="タイトル 12" xfId="628" xr:uid="{00000000-0005-0000-0000-000073020000}"/>
    <cellStyle name="タイトル 13" xfId="629" xr:uid="{00000000-0005-0000-0000-000074020000}"/>
    <cellStyle name="タイトル 14" xfId="630" xr:uid="{00000000-0005-0000-0000-000075020000}"/>
    <cellStyle name="タイトル 15" xfId="631" xr:uid="{00000000-0005-0000-0000-000076020000}"/>
    <cellStyle name="タイトル 16" xfId="632" xr:uid="{00000000-0005-0000-0000-000077020000}"/>
    <cellStyle name="タイトル 17" xfId="633" xr:uid="{00000000-0005-0000-0000-000078020000}"/>
    <cellStyle name="タイトル 18" xfId="634" xr:uid="{00000000-0005-0000-0000-000079020000}"/>
    <cellStyle name="タイトル 19" xfId="635" xr:uid="{00000000-0005-0000-0000-00007A020000}"/>
    <cellStyle name="タイトル 2" xfId="636" xr:uid="{00000000-0005-0000-0000-00007B020000}"/>
    <cellStyle name="タイトル 2 2" xfId="637" xr:uid="{00000000-0005-0000-0000-00007C020000}"/>
    <cellStyle name="タイトル 20" xfId="638" xr:uid="{00000000-0005-0000-0000-00007D020000}"/>
    <cellStyle name="タイトル 21" xfId="639" xr:uid="{00000000-0005-0000-0000-00007E020000}"/>
    <cellStyle name="タイトル 22" xfId="640" xr:uid="{00000000-0005-0000-0000-00007F020000}"/>
    <cellStyle name="タイトル 23" xfId="641" xr:uid="{00000000-0005-0000-0000-000080020000}"/>
    <cellStyle name="タイトル 24" xfId="642" xr:uid="{00000000-0005-0000-0000-000081020000}"/>
    <cellStyle name="タイトル 25" xfId="643" xr:uid="{00000000-0005-0000-0000-000082020000}"/>
    <cellStyle name="タイトル 3" xfId="644" xr:uid="{00000000-0005-0000-0000-000083020000}"/>
    <cellStyle name="タイトル 3 2" xfId="645" xr:uid="{00000000-0005-0000-0000-000084020000}"/>
    <cellStyle name="タイトル 4" xfId="646" xr:uid="{00000000-0005-0000-0000-000085020000}"/>
    <cellStyle name="タイトル 5" xfId="647" xr:uid="{00000000-0005-0000-0000-000086020000}"/>
    <cellStyle name="タイトル 6" xfId="648" xr:uid="{00000000-0005-0000-0000-000087020000}"/>
    <cellStyle name="タイトル 7" xfId="649" xr:uid="{00000000-0005-0000-0000-000088020000}"/>
    <cellStyle name="タイトル 8" xfId="650" xr:uid="{00000000-0005-0000-0000-000089020000}"/>
    <cellStyle name="タイトル 9" xfId="651" xr:uid="{00000000-0005-0000-0000-00008A020000}"/>
    <cellStyle name="チェック セル 10" xfId="652" xr:uid="{00000000-0005-0000-0000-00008B020000}"/>
    <cellStyle name="チェック セル 11" xfId="653" xr:uid="{00000000-0005-0000-0000-00008C020000}"/>
    <cellStyle name="チェック セル 12" xfId="654" xr:uid="{00000000-0005-0000-0000-00008D020000}"/>
    <cellStyle name="チェック セル 13" xfId="655" xr:uid="{00000000-0005-0000-0000-00008E020000}"/>
    <cellStyle name="チェック セル 14" xfId="656" xr:uid="{00000000-0005-0000-0000-00008F020000}"/>
    <cellStyle name="チェック セル 15" xfId="657" xr:uid="{00000000-0005-0000-0000-000090020000}"/>
    <cellStyle name="チェック セル 16" xfId="658" xr:uid="{00000000-0005-0000-0000-000091020000}"/>
    <cellStyle name="チェック セル 17" xfId="659" xr:uid="{00000000-0005-0000-0000-000092020000}"/>
    <cellStyle name="チェック セル 18" xfId="660" xr:uid="{00000000-0005-0000-0000-000093020000}"/>
    <cellStyle name="チェック セル 19" xfId="661" xr:uid="{00000000-0005-0000-0000-000094020000}"/>
    <cellStyle name="チェック セル 2" xfId="662" xr:uid="{00000000-0005-0000-0000-000095020000}"/>
    <cellStyle name="チェック セル 2 2" xfId="663" xr:uid="{00000000-0005-0000-0000-000096020000}"/>
    <cellStyle name="チェック セル 20" xfId="664" xr:uid="{00000000-0005-0000-0000-000097020000}"/>
    <cellStyle name="チェック セル 21" xfId="665" xr:uid="{00000000-0005-0000-0000-000098020000}"/>
    <cellStyle name="チェック セル 22" xfId="666" xr:uid="{00000000-0005-0000-0000-000099020000}"/>
    <cellStyle name="チェック セル 23" xfId="667" xr:uid="{00000000-0005-0000-0000-00009A020000}"/>
    <cellStyle name="チェック セル 24" xfId="668" xr:uid="{00000000-0005-0000-0000-00009B020000}"/>
    <cellStyle name="チェック セル 25" xfId="669" xr:uid="{00000000-0005-0000-0000-00009C020000}"/>
    <cellStyle name="チェック セル 3" xfId="670" xr:uid="{00000000-0005-0000-0000-00009D020000}"/>
    <cellStyle name="チェック セル 3 2" xfId="671" xr:uid="{00000000-0005-0000-0000-00009E020000}"/>
    <cellStyle name="チェック セル 4" xfId="672" xr:uid="{00000000-0005-0000-0000-00009F020000}"/>
    <cellStyle name="チェック セル 5" xfId="673" xr:uid="{00000000-0005-0000-0000-0000A0020000}"/>
    <cellStyle name="チェック セル 6" xfId="674" xr:uid="{00000000-0005-0000-0000-0000A1020000}"/>
    <cellStyle name="チェック セル 7" xfId="675" xr:uid="{00000000-0005-0000-0000-0000A2020000}"/>
    <cellStyle name="チェック セル 8" xfId="676" xr:uid="{00000000-0005-0000-0000-0000A3020000}"/>
    <cellStyle name="チェック セル 9" xfId="677" xr:uid="{00000000-0005-0000-0000-0000A4020000}"/>
    <cellStyle name="どちらでもない 10" xfId="678" xr:uid="{00000000-0005-0000-0000-0000A5020000}"/>
    <cellStyle name="どちらでもない 11" xfId="679" xr:uid="{00000000-0005-0000-0000-0000A6020000}"/>
    <cellStyle name="どちらでもない 12" xfId="680" xr:uid="{00000000-0005-0000-0000-0000A7020000}"/>
    <cellStyle name="どちらでもない 13" xfId="681" xr:uid="{00000000-0005-0000-0000-0000A8020000}"/>
    <cellStyle name="どちらでもない 14" xfId="682" xr:uid="{00000000-0005-0000-0000-0000A9020000}"/>
    <cellStyle name="どちらでもない 15" xfId="683" xr:uid="{00000000-0005-0000-0000-0000AA020000}"/>
    <cellStyle name="どちらでもない 16" xfId="684" xr:uid="{00000000-0005-0000-0000-0000AB020000}"/>
    <cellStyle name="どちらでもない 17" xfId="685" xr:uid="{00000000-0005-0000-0000-0000AC020000}"/>
    <cellStyle name="どちらでもない 18" xfId="686" xr:uid="{00000000-0005-0000-0000-0000AD020000}"/>
    <cellStyle name="どちらでもない 19" xfId="687" xr:uid="{00000000-0005-0000-0000-0000AE020000}"/>
    <cellStyle name="どちらでもない 2" xfId="688" xr:uid="{00000000-0005-0000-0000-0000AF020000}"/>
    <cellStyle name="どちらでもない 2 2" xfId="689" xr:uid="{00000000-0005-0000-0000-0000B0020000}"/>
    <cellStyle name="どちらでもない 2 3" xfId="1556" xr:uid="{00000000-0005-0000-0000-0000B1020000}"/>
    <cellStyle name="どちらでもない 20" xfId="690" xr:uid="{00000000-0005-0000-0000-0000B2020000}"/>
    <cellStyle name="どちらでもない 21" xfId="691" xr:uid="{00000000-0005-0000-0000-0000B3020000}"/>
    <cellStyle name="どちらでもない 22" xfId="692" xr:uid="{00000000-0005-0000-0000-0000B4020000}"/>
    <cellStyle name="どちらでもない 23" xfId="693" xr:uid="{00000000-0005-0000-0000-0000B5020000}"/>
    <cellStyle name="どちらでもない 24" xfId="694" xr:uid="{00000000-0005-0000-0000-0000B6020000}"/>
    <cellStyle name="どちらでもない 25" xfId="695" xr:uid="{00000000-0005-0000-0000-0000B7020000}"/>
    <cellStyle name="どちらでもない 3" xfId="696" xr:uid="{00000000-0005-0000-0000-0000B8020000}"/>
    <cellStyle name="どちらでもない 3 2" xfId="697" xr:uid="{00000000-0005-0000-0000-0000B9020000}"/>
    <cellStyle name="どちらでもない 4" xfId="698" xr:uid="{00000000-0005-0000-0000-0000BA020000}"/>
    <cellStyle name="どちらでもない 5" xfId="699" xr:uid="{00000000-0005-0000-0000-0000BB020000}"/>
    <cellStyle name="どちらでもない 6" xfId="700" xr:uid="{00000000-0005-0000-0000-0000BC020000}"/>
    <cellStyle name="どちらでもない 7" xfId="701" xr:uid="{00000000-0005-0000-0000-0000BD020000}"/>
    <cellStyle name="どちらでもない 8" xfId="702" xr:uid="{00000000-0005-0000-0000-0000BE020000}"/>
    <cellStyle name="どちらでもない 9" xfId="703" xr:uid="{00000000-0005-0000-0000-0000BF020000}"/>
    <cellStyle name="パーセント" xfId="1594" builtinId="5"/>
    <cellStyle name="パーセント 2" xfId="704" xr:uid="{00000000-0005-0000-0000-0000C1020000}"/>
    <cellStyle name="パーセント 2 2" xfId="705" xr:uid="{00000000-0005-0000-0000-0000C2020000}"/>
    <cellStyle name="パーセント 2 2 2" xfId="706" xr:uid="{00000000-0005-0000-0000-0000C3020000}"/>
    <cellStyle name="パーセント 2 2 2 2" xfId="1557" xr:uid="{00000000-0005-0000-0000-0000C4020000}"/>
    <cellStyle name="パーセント 2 2 3" xfId="1558" xr:uid="{00000000-0005-0000-0000-0000C5020000}"/>
    <cellStyle name="パーセント 2 3" xfId="707" xr:uid="{00000000-0005-0000-0000-0000C6020000}"/>
    <cellStyle name="パーセント 2 3 2" xfId="1559" xr:uid="{00000000-0005-0000-0000-0000C7020000}"/>
    <cellStyle name="パーセント 2 4" xfId="1560" xr:uid="{00000000-0005-0000-0000-0000C8020000}"/>
    <cellStyle name="パーセント 2 4 2" xfId="1548" xr:uid="{00000000-0005-0000-0000-0000C9020000}"/>
    <cellStyle name="パーセント 2 4 3" xfId="1581" xr:uid="{00000000-0005-0000-0000-0000CA020000}"/>
    <cellStyle name="パーセント 3" xfId="708" xr:uid="{00000000-0005-0000-0000-0000CB020000}"/>
    <cellStyle name="パーセント 3 2" xfId="1582" xr:uid="{00000000-0005-0000-0000-0000CC020000}"/>
    <cellStyle name="パーセント 3 3 2" xfId="1583" xr:uid="{00000000-0005-0000-0000-0000CD020000}"/>
    <cellStyle name="パーセント 3 3 3" xfId="1584" xr:uid="{00000000-0005-0000-0000-0000CE020000}"/>
    <cellStyle name="パーセント 3 4" xfId="1585" xr:uid="{00000000-0005-0000-0000-0000CF020000}"/>
    <cellStyle name="パーセント 3 5" xfId="1586" xr:uid="{00000000-0005-0000-0000-0000D0020000}"/>
    <cellStyle name="パーセント 4" xfId="709" xr:uid="{00000000-0005-0000-0000-0000D1020000}"/>
    <cellStyle name="パーセント 4 2" xfId="1551" xr:uid="{00000000-0005-0000-0000-0000D2020000}"/>
    <cellStyle name="パーセント 5" xfId="710" xr:uid="{00000000-0005-0000-0000-0000D3020000}"/>
    <cellStyle name="パーセント 5 2" xfId="1555" xr:uid="{00000000-0005-0000-0000-0000D4020000}"/>
    <cellStyle name="メモ 10" xfId="711" xr:uid="{00000000-0005-0000-0000-0000D5020000}"/>
    <cellStyle name="メモ 11" xfId="712" xr:uid="{00000000-0005-0000-0000-0000D6020000}"/>
    <cellStyle name="メモ 12" xfId="713" xr:uid="{00000000-0005-0000-0000-0000D7020000}"/>
    <cellStyle name="メモ 13" xfId="714" xr:uid="{00000000-0005-0000-0000-0000D8020000}"/>
    <cellStyle name="メモ 14" xfId="715" xr:uid="{00000000-0005-0000-0000-0000D9020000}"/>
    <cellStyle name="メモ 15" xfId="716" xr:uid="{00000000-0005-0000-0000-0000DA020000}"/>
    <cellStyle name="メモ 16" xfId="717" xr:uid="{00000000-0005-0000-0000-0000DB020000}"/>
    <cellStyle name="メモ 17" xfId="718" xr:uid="{00000000-0005-0000-0000-0000DC020000}"/>
    <cellStyle name="メモ 18" xfId="719" xr:uid="{00000000-0005-0000-0000-0000DD020000}"/>
    <cellStyle name="メモ 19" xfId="720" xr:uid="{00000000-0005-0000-0000-0000DE020000}"/>
    <cellStyle name="メモ 2" xfId="721" xr:uid="{00000000-0005-0000-0000-0000DF020000}"/>
    <cellStyle name="メモ 2 2" xfId="722" xr:uid="{00000000-0005-0000-0000-0000E0020000}"/>
    <cellStyle name="メモ 2 2 2" xfId="723" xr:uid="{00000000-0005-0000-0000-0000E1020000}"/>
    <cellStyle name="メモ 2 2 2 2" xfId="1390" xr:uid="{00000000-0005-0000-0000-0000E2020000}"/>
    <cellStyle name="メモ 2 2 2 2 2" xfId="1391" xr:uid="{00000000-0005-0000-0000-0000E3020000}"/>
    <cellStyle name="メモ 2 2 2 3" xfId="1392" xr:uid="{00000000-0005-0000-0000-0000E4020000}"/>
    <cellStyle name="メモ 2 2 3" xfId="724" xr:uid="{00000000-0005-0000-0000-0000E5020000}"/>
    <cellStyle name="メモ 2 2 3 2" xfId="1393" xr:uid="{00000000-0005-0000-0000-0000E6020000}"/>
    <cellStyle name="メモ 2 3" xfId="1561" xr:uid="{00000000-0005-0000-0000-0000E7020000}"/>
    <cellStyle name="メモ 20" xfId="725" xr:uid="{00000000-0005-0000-0000-0000E8020000}"/>
    <cellStyle name="メモ 21" xfId="726" xr:uid="{00000000-0005-0000-0000-0000E9020000}"/>
    <cellStyle name="メモ 22" xfId="727" xr:uid="{00000000-0005-0000-0000-0000EA020000}"/>
    <cellStyle name="メモ 23" xfId="728" xr:uid="{00000000-0005-0000-0000-0000EB020000}"/>
    <cellStyle name="メモ 24" xfId="729" xr:uid="{00000000-0005-0000-0000-0000EC020000}"/>
    <cellStyle name="メモ 25" xfId="730" xr:uid="{00000000-0005-0000-0000-0000ED020000}"/>
    <cellStyle name="メモ 3" xfId="731" xr:uid="{00000000-0005-0000-0000-0000EE020000}"/>
    <cellStyle name="メモ 3 2" xfId="732" xr:uid="{00000000-0005-0000-0000-0000EF020000}"/>
    <cellStyle name="メモ 3 2 2" xfId="1394" xr:uid="{00000000-0005-0000-0000-0000F0020000}"/>
    <cellStyle name="メモ 3 2 2 2" xfId="1395" xr:uid="{00000000-0005-0000-0000-0000F1020000}"/>
    <cellStyle name="メモ 3 2 3" xfId="1396" xr:uid="{00000000-0005-0000-0000-0000F2020000}"/>
    <cellStyle name="メモ 3 3" xfId="733" xr:uid="{00000000-0005-0000-0000-0000F3020000}"/>
    <cellStyle name="メモ 3 3 2" xfId="1397" xr:uid="{00000000-0005-0000-0000-0000F4020000}"/>
    <cellStyle name="メモ 4" xfId="734" xr:uid="{00000000-0005-0000-0000-0000F5020000}"/>
    <cellStyle name="メモ 4 2" xfId="735" xr:uid="{00000000-0005-0000-0000-0000F6020000}"/>
    <cellStyle name="メモ 4 2 2" xfId="1398" xr:uid="{00000000-0005-0000-0000-0000F7020000}"/>
    <cellStyle name="メモ 4 2 2 2" xfId="1399" xr:uid="{00000000-0005-0000-0000-0000F8020000}"/>
    <cellStyle name="メモ 4 2 3" xfId="1400" xr:uid="{00000000-0005-0000-0000-0000F9020000}"/>
    <cellStyle name="メモ 4 3" xfId="736" xr:uid="{00000000-0005-0000-0000-0000FA020000}"/>
    <cellStyle name="メモ 4 3 2" xfId="1401" xr:uid="{00000000-0005-0000-0000-0000FB020000}"/>
    <cellStyle name="メモ 5" xfId="737" xr:uid="{00000000-0005-0000-0000-0000FC020000}"/>
    <cellStyle name="メモ 6" xfId="738" xr:uid="{00000000-0005-0000-0000-0000FD020000}"/>
    <cellStyle name="メモ 7" xfId="739" xr:uid="{00000000-0005-0000-0000-0000FE020000}"/>
    <cellStyle name="メモ 8" xfId="740" xr:uid="{00000000-0005-0000-0000-0000FF020000}"/>
    <cellStyle name="メモ 9" xfId="741" xr:uid="{00000000-0005-0000-0000-000000030000}"/>
    <cellStyle name="リンク セル 10" xfId="742" xr:uid="{00000000-0005-0000-0000-000001030000}"/>
    <cellStyle name="リンク セル 11" xfId="743" xr:uid="{00000000-0005-0000-0000-000002030000}"/>
    <cellStyle name="リンク セル 12" xfId="744" xr:uid="{00000000-0005-0000-0000-000003030000}"/>
    <cellStyle name="リンク セル 13" xfId="745" xr:uid="{00000000-0005-0000-0000-000004030000}"/>
    <cellStyle name="リンク セル 14" xfId="746" xr:uid="{00000000-0005-0000-0000-000005030000}"/>
    <cellStyle name="リンク セル 15" xfId="747" xr:uid="{00000000-0005-0000-0000-000006030000}"/>
    <cellStyle name="リンク セル 16" xfId="748" xr:uid="{00000000-0005-0000-0000-000007030000}"/>
    <cellStyle name="リンク セル 17" xfId="749" xr:uid="{00000000-0005-0000-0000-000008030000}"/>
    <cellStyle name="リンク セル 18" xfId="750" xr:uid="{00000000-0005-0000-0000-000009030000}"/>
    <cellStyle name="リンク セル 19" xfId="751" xr:uid="{00000000-0005-0000-0000-00000A030000}"/>
    <cellStyle name="リンク セル 2" xfId="752" xr:uid="{00000000-0005-0000-0000-00000B030000}"/>
    <cellStyle name="リンク セル 2 2" xfId="753" xr:uid="{00000000-0005-0000-0000-00000C030000}"/>
    <cellStyle name="リンク セル 20" xfId="754" xr:uid="{00000000-0005-0000-0000-00000D030000}"/>
    <cellStyle name="リンク セル 21" xfId="755" xr:uid="{00000000-0005-0000-0000-00000E030000}"/>
    <cellStyle name="リンク セル 22" xfId="756" xr:uid="{00000000-0005-0000-0000-00000F030000}"/>
    <cellStyle name="リンク セル 23" xfId="757" xr:uid="{00000000-0005-0000-0000-000010030000}"/>
    <cellStyle name="リンク セル 24" xfId="758" xr:uid="{00000000-0005-0000-0000-000011030000}"/>
    <cellStyle name="リンク セル 25" xfId="759" xr:uid="{00000000-0005-0000-0000-000012030000}"/>
    <cellStyle name="リンク セル 3" xfId="760" xr:uid="{00000000-0005-0000-0000-000013030000}"/>
    <cellStyle name="リンク セル 3 2" xfId="761" xr:uid="{00000000-0005-0000-0000-000014030000}"/>
    <cellStyle name="リンク セル 4" xfId="762" xr:uid="{00000000-0005-0000-0000-000015030000}"/>
    <cellStyle name="リンク セル 5" xfId="763" xr:uid="{00000000-0005-0000-0000-000016030000}"/>
    <cellStyle name="リンク セル 6" xfId="764" xr:uid="{00000000-0005-0000-0000-000017030000}"/>
    <cellStyle name="リンク セル 7" xfId="765" xr:uid="{00000000-0005-0000-0000-000018030000}"/>
    <cellStyle name="リンク セル 8" xfId="766" xr:uid="{00000000-0005-0000-0000-000019030000}"/>
    <cellStyle name="リンク セル 9" xfId="767" xr:uid="{00000000-0005-0000-0000-00001A030000}"/>
    <cellStyle name="悪い 10" xfId="768" xr:uid="{00000000-0005-0000-0000-00001B030000}"/>
    <cellStyle name="悪い 11" xfId="769" xr:uid="{00000000-0005-0000-0000-00001C030000}"/>
    <cellStyle name="悪い 12" xfId="770" xr:uid="{00000000-0005-0000-0000-00001D030000}"/>
    <cellStyle name="悪い 13" xfId="771" xr:uid="{00000000-0005-0000-0000-00001E030000}"/>
    <cellStyle name="悪い 14" xfId="772" xr:uid="{00000000-0005-0000-0000-00001F030000}"/>
    <cellStyle name="悪い 15" xfId="773" xr:uid="{00000000-0005-0000-0000-000020030000}"/>
    <cellStyle name="悪い 16" xfId="774" xr:uid="{00000000-0005-0000-0000-000021030000}"/>
    <cellStyle name="悪い 17" xfId="775" xr:uid="{00000000-0005-0000-0000-000022030000}"/>
    <cellStyle name="悪い 18" xfId="776" xr:uid="{00000000-0005-0000-0000-000023030000}"/>
    <cellStyle name="悪い 19" xfId="777" xr:uid="{00000000-0005-0000-0000-000024030000}"/>
    <cellStyle name="悪い 2" xfId="778" xr:uid="{00000000-0005-0000-0000-000025030000}"/>
    <cellStyle name="悪い 2 2" xfId="779" xr:uid="{00000000-0005-0000-0000-000026030000}"/>
    <cellStyle name="悪い 2 3" xfId="1402" xr:uid="{00000000-0005-0000-0000-000027030000}"/>
    <cellStyle name="悪い 20" xfId="780" xr:uid="{00000000-0005-0000-0000-000028030000}"/>
    <cellStyle name="悪い 21" xfId="781" xr:uid="{00000000-0005-0000-0000-000029030000}"/>
    <cellStyle name="悪い 22" xfId="782" xr:uid="{00000000-0005-0000-0000-00002A030000}"/>
    <cellStyle name="悪い 23" xfId="783" xr:uid="{00000000-0005-0000-0000-00002B030000}"/>
    <cellStyle name="悪い 24" xfId="784" xr:uid="{00000000-0005-0000-0000-00002C030000}"/>
    <cellStyle name="悪い 25" xfId="785" xr:uid="{00000000-0005-0000-0000-00002D030000}"/>
    <cellStyle name="悪い 3" xfId="786" xr:uid="{00000000-0005-0000-0000-00002E030000}"/>
    <cellStyle name="悪い 3 2" xfId="787" xr:uid="{00000000-0005-0000-0000-00002F030000}"/>
    <cellStyle name="悪い 4" xfId="788" xr:uid="{00000000-0005-0000-0000-000030030000}"/>
    <cellStyle name="悪い 5" xfId="789" xr:uid="{00000000-0005-0000-0000-000031030000}"/>
    <cellStyle name="悪い 6" xfId="790" xr:uid="{00000000-0005-0000-0000-000032030000}"/>
    <cellStyle name="悪い 7" xfId="791" xr:uid="{00000000-0005-0000-0000-000033030000}"/>
    <cellStyle name="悪い 8" xfId="792" xr:uid="{00000000-0005-0000-0000-000034030000}"/>
    <cellStyle name="悪い 9" xfId="793" xr:uid="{00000000-0005-0000-0000-000035030000}"/>
    <cellStyle name="計算 10" xfId="794" xr:uid="{00000000-0005-0000-0000-000036030000}"/>
    <cellStyle name="計算 11" xfId="795" xr:uid="{00000000-0005-0000-0000-000037030000}"/>
    <cellStyle name="計算 12" xfId="796" xr:uid="{00000000-0005-0000-0000-000038030000}"/>
    <cellStyle name="計算 13" xfId="797" xr:uid="{00000000-0005-0000-0000-000039030000}"/>
    <cellStyle name="計算 14" xfId="798" xr:uid="{00000000-0005-0000-0000-00003A030000}"/>
    <cellStyle name="計算 15" xfId="799" xr:uid="{00000000-0005-0000-0000-00003B030000}"/>
    <cellStyle name="計算 16" xfId="800" xr:uid="{00000000-0005-0000-0000-00003C030000}"/>
    <cellStyle name="計算 17" xfId="801" xr:uid="{00000000-0005-0000-0000-00003D030000}"/>
    <cellStyle name="計算 18" xfId="802" xr:uid="{00000000-0005-0000-0000-00003E030000}"/>
    <cellStyle name="計算 19" xfId="803" xr:uid="{00000000-0005-0000-0000-00003F030000}"/>
    <cellStyle name="計算 2" xfId="804" xr:uid="{00000000-0005-0000-0000-000040030000}"/>
    <cellStyle name="計算 2 2" xfId="805" xr:uid="{00000000-0005-0000-0000-000041030000}"/>
    <cellStyle name="計算 2 2 2" xfId="806" xr:uid="{00000000-0005-0000-0000-000042030000}"/>
    <cellStyle name="計算 2 2 2 2" xfId="1403" xr:uid="{00000000-0005-0000-0000-000043030000}"/>
    <cellStyle name="計算 2 2 2 2 2" xfId="1404" xr:uid="{00000000-0005-0000-0000-000044030000}"/>
    <cellStyle name="計算 2 2 2 3" xfId="1405" xr:uid="{00000000-0005-0000-0000-000045030000}"/>
    <cellStyle name="計算 2 2 3" xfId="807" xr:uid="{00000000-0005-0000-0000-000046030000}"/>
    <cellStyle name="計算 2 2 3 2" xfId="1406" xr:uid="{00000000-0005-0000-0000-000047030000}"/>
    <cellStyle name="計算 20" xfId="808" xr:uid="{00000000-0005-0000-0000-000048030000}"/>
    <cellStyle name="計算 21" xfId="809" xr:uid="{00000000-0005-0000-0000-000049030000}"/>
    <cellStyle name="計算 22" xfId="810" xr:uid="{00000000-0005-0000-0000-00004A030000}"/>
    <cellStyle name="計算 23" xfId="811" xr:uid="{00000000-0005-0000-0000-00004B030000}"/>
    <cellStyle name="計算 24" xfId="812" xr:uid="{00000000-0005-0000-0000-00004C030000}"/>
    <cellStyle name="計算 25" xfId="813" xr:uid="{00000000-0005-0000-0000-00004D030000}"/>
    <cellStyle name="計算 3" xfId="814" xr:uid="{00000000-0005-0000-0000-00004E030000}"/>
    <cellStyle name="計算 3 2" xfId="815" xr:uid="{00000000-0005-0000-0000-00004F030000}"/>
    <cellStyle name="計算 3 2 2" xfId="1407" xr:uid="{00000000-0005-0000-0000-000050030000}"/>
    <cellStyle name="計算 3 2 2 2" xfId="1408" xr:uid="{00000000-0005-0000-0000-000051030000}"/>
    <cellStyle name="計算 3 2 3" xfId="1409" xr:uid="{00000000-0005-0000-0000-000052030000}"/>
    <cellStyle name="計算 3 3" xfId="816" xr:uid="{00000000-0005-0000-0000-000053030000}"/>
    <cellStyle name="計算 3 3 2" xfId="1410" xr:uid="{00000000-0005-0000-0000-000054030000}"/>
    <cellStyle name="計算 4" xfId="817" xr:uid="{00000000-0005-0000-0000-000055030000}"/>
    <cellStyle name="計算 4 2" xfId="818" xr:uid="{00000000-0005-0000-0000-000056030000}"/>
    <cellStyle name="計算 4 2 2" xfId="1411" xr:uid="{00000000-0005-0000-0000-000057030000}"/>
    <cellStyle name="計算 4 2 2 2" xfId="1412" xr:uid="{00000000-0005-0000-0000-000058030000}"/>
    <cellStyle name="計算 4 2 3" xfId="1413" xr:uid="{00000000-0005-0000-0000-000059030000}"/>
    <cellStyle name="計算 4 3" xfId="819" xr:uid="{00000000-0005-0000-0000-00005A030000}"/>
    <cellStyle name="計算 4 3 2" xfId="1414" xr:uid="{00000000-0005-0000-0000-00005B030000}"/>
    <cellStyle name="計算 5" xfId="820" xr:uid="{00000000-0005-0000-0000-00005C030000}"/>
    <cellStyle name="計算 6" xfId="821" xr:uid="{00000000-0005-0000-0000-00005D030000}"/>
    <cellStyle name="計算 7" xfId="822" xr:uid="{00000000-0005-0000-0000-00005E030000}"/>
    <cellStyle name="計算 8" xfId="823" xr:uid="{00000000-0005-0000-0000-00005F030000}"/>
    <cellStyle name="計算 9" xfId="824" xr:uid="{00000000-0005-0000-0000-000060030000}"/>
    <cellStyle name="警告文 10" xfId="825" xr:uid="{00000000-0005-0000-0000-000061030000}"/>
    <cellStyle name="警告文 11" xfId="826" xr:uid="{00000000-0005-0000-0000-000062030000}"/>
    <cellStyle name="警告文 12" xfId="827" xr:uid="{00000000-0005-0000-0000-000063030000}"/>
    <cellStyle name="警告文 13" xfId="828" xr:uid="{00000000-0005-0000-0000-000064030000}"/>
    <cellStyle name="警告文 14" xfId="829" xr:uid="{00000000-0005-0000-0000-000065030000}"/>
    <cellStyle name="警告文 15" xfId="830" xr:uid="{00000000-0005-0000-0000-000066030000}"/>
    <cellStyle name="警告文 16" xfId="831" xr:uid="{00000000-0005-0000-0000-000067030000}"/>
    <cellStyle name="警告文 17" xfId="832" xr:uid="{00000000-0005-0000-0000-000068030000}"/>
    <cellStyle name="警告文 18" xfId="833" xr:uid="{00000000-0005-0000-0000-000069030000}"/>
    <cellStyle name="警告文 19" xfId="834" xr:uid="{00000000-0005-0000-0000-00006A030000}"/>
    <cellStyle name="警告文 2" xfId="835" xr:uid="{00000000-0005-0000-0000-00006B030000}"/>
    <cellStyle name="警告文 2 2" xfId="836" xr:uid="{00000000-0005-0000-0000-00006C030000}"/>
    <cellStyle name="警告文 20" xfId="837" xr:uid="{00000000-0005-0000-0000-00006D030000}"/>
    <cellStyle name="警告文 21" xfId="838" xr:uid="{00000000-0005-0000-0000-00006E030000}"/>
    <cellStyle name="警告文 22" xfId="839" xr:uid="{00000000-0005-0000-0000-00006F030000}"/>
    <cellStyle name="警告文 23" xfId="840" xr:uid="{00000000-0005-0000-0000-000070030000}"/>
    <cellStyle name="警告文 24" xfId="841" xr:uid="{00000000-0005-0000-0000-000071030000}"/>
    <cellStyle name="警告文 25" xfId="842" xr:uid="{00000000-0005-0000-0000-000072030000}"/>
    <cellStyle name="警告文 3" xfId="843" xr:uid="{00000000-0005-0000-0000-000073030000}"/>
    <cellStyle name="警告文 3 2" xfId="844" xr:uid="{00000000-0005-0000-0000-000074030000}"/>
    <cellStyle name="警告文 4" xfId="845" xr:uid="{00000000-0005-0000-0000-000075030000}"/>
    <cellStyle name="警告文 5" xfId="846" xr:uid="{00000000-0005-0000-0000-000076030000}"/>
    <cellStyle name="警告文 6" xfId="847" xr:uid="{00000000-0005-0000-0000-000077030000}"/>
    <cellStyle name="警告文 7" xfId="848" xr:uid="{00000000-0005-0000-0000-000078030000}"/>
    <cellStyle name="警告文 8" xfId="849" xr:uid="{00000000-0005-0000-0000-000079030000}"/>
    <cellStyle name="警告文 9" xfId="850" xr:uid="{00000000-0005-0000-0000-00007A030000}"/>
    <cellStyle name="桁区切り 2" xfId="851" xr:uid="{00000000-0005-0000-0000-00007B030000}"/>
    <cellStyle name="桁区切り 2 2" xfId="852" xr:uid="{00000000-0005-0000-0000-00007C030000}"/>
    <cellStyle name="桁区切り 2 2 2" xfId="853" xr:uid="{00000000-0005-0000-0000-00007D030000}"/>
    <cellStyle name="桁区切り 2 2 2 2" xfId="1562" xr:uid="{00000000-0005-0000-0000-00007E030000}"/>
    <cellStyle name="桁区切り 2 2 3" xfId="1563" xr:uid="{00000000-0005-0000-0000-00007F030000}"/>
    <cellStyle name="桁区切り 2 2 3 2" xfId="1587" xr:uid="{00000000-0005-0000-0000-000080030000}"/>
    <cellStyle name="桁区切り 2 2 3 3" xfId="1588" xr:uid="{00000000-0005-0000-0000-000081030000}"/>
    <cellStyle name="桁区切り 2 3" xfId="854" xr:uid="{00000000-0005-0000-0000-000082030000}"/>
    <cellStyle name="桁区切り 2 3 2" xfId="1564" xr:uid="{00000000-0005-0000-0000-000083030000}"/>
    <cellStyle name="桁区切り 2 4" xfId="1415" xr:uid="{00000000-0005-0000-0000-000084030000}"/>
    <cellStyle name="桁区切り 2 5" xfId="1416" xr:uid="{00000000-0005-0000-0000-000085030000}"/>
    <cellStyle name="桁区切り 2 5 2" xfId="1417" xr:uid="{00000000-0005-0000-0000-000086030000}"/>
    <cellStyle name="桁区切り 2 5 3" xfId="1418" xr:uid="{00000000-0005-0000-0000-000087030000}"/>
    <cellStyle name="桁区切り 2 5 3 2" xfId="1419" xr:uid="{00000000-0005-0000-0000-000088030000}"/>
    <cellStyle name="桁区切り 2 6" xfId="1420" xr:uid="{00000000-0005-0000-0000-000089030000}"/>
    <cellStyle name="桁区切り 2 7" xfId="1421" xr:uid="{00000000-0005-0000-0000-00008A030000}"/>
    <cellStyle name="桁区切り 2 8" xfId="1422" xr:uid="{00000000-0005-0000-0000-00008B030000}"/>
    <cellStyle name="桁区切り 2 8 2" xfId="1423" xr:uid="{00000000-0005-0000-0000-00008C030000}"/>
    <cellStyle name="桁区切り 2 8 2 2" xfId="1424" xr:uid="{00000000-0005-0000-0000-00008D030000}"/>
    <cellStyle name="桁区切り 2 8 2 2 2" xfId="1425" xr:uid="{00000000-0005-0000-0000-00008E030000}"/>
    <cellStyle name="桁区切り 2 8 2 2 2 2" xfId="1426" xr:uid="{00000000-0005-0000-0000-00008F030000}"/>
    <cellStyle name="桁区切り 2 8 2 2 2 2 2" xfId="1427" xr:uid="{00000000-0005-0000-0000-000090030000}"/>
    <cellStyle name="桁区切り 2 8 2 3" xfId="1428" xr:uid="{00000000-0005-0000-0000-000091030000}"/>
    <cellStyle name="桁区切り 2 8 2 3 2" xfId="1429" xr:uid="{00000000-0005-0000-0000-000092030000}"/>
    <cellStyle name="桁区切り 2 8 2 3 2 2" xfId="1430" xr:uid="{00000000-0005-0000-0000-000093030000}"/>
    <cellStyle name="桁区切り 3" xfId="855" xr:uid="{00000000-0005-0000-0000-000094030000}"/>
    <cellStyle name="桁区切り 3 2" xfId="856" xr:uid="{00000000-0005-0000-0000-000095030000}"/>
    <cellStyle name="桁区切り 3 3" xfId="1589" xr:uid="{00000000-0005-0000-0000-000096030000}"/>
    <cellStyle name="桁区切り 3 4" xfId="1590" xr:uid="{00000000-0005-0000-0000-000097030000}"/>
    <cellStyle name="桁区切り 3 5" xfId="1431" xr:uid="{00000000-0005-0000-0000-000098030000}"/>
    <cellStyle name="桁区切り 4" xfId="857" xr:uid="{00000000-0005-0000-0000-000099030000}"/>
    <cellStyle name="桁区切り 4 2" xfId="1432" xr:uid="{00000000-0005-0000-0000-00009A030000}"/>
    <cellStyle name="桁区切り 5" xfId="1433" xr:uid="{00000000-0005-0000-0000-00009B030000}"/>
    <cellStyle name="桁区切り 5 2" xfId="1550" xr:uid="{00000000-0005-0000-0000-00009C030000}"/>
    <cellStyle name="桁区切り 6" xfId="1434" xr:uid="{00000000-0005-0000-0000-00009D030000}"/>
    <cellStyle name="桁区切り 7" xfId="1435" xr:uid="{00000000-0005-0000-0000-00009E030000}"/>
    <cellStyle name="桁区切り 8" xfId="1436" xr:uid="{00000000-0005-0000-0000-00009F030000}"/>
    <cellStyle name="桁区切り 8 2" xfId="1437" xr:uid="{00000000-0005-0000-0000-0000A0030000}"/>
    <cellStyle name="見出し 1 10" xfId="858" xr:uid="{00000000-0005-0000-0000-0000A1030000}"/>
    <cellStyle name="見出し 1 11" xfId="859" xr:uid="{00000000-0005-0000-0000-0000A2030000}"/>
    <cellStyle name="見出し 1 12" xfId="860" xr:uid="{00000000-0005-0000-0000-0000A3030000}"/>
    <cellStyle name="見出し 1 13" xfId="861" xr:uid="{00000000-0005-0000-0000-0000A4030000}"/>
    <cellStyle name="見出し 1 14" xfId="862" xr:uid="{00000000-0005-0000-0000-0000A5030000}"/>
    <cellStyle name="見出し 1 15" xfId="863" xr:uid="{00000000-0005-0000-0000-0000A6030000}"/>
    <cellStyle name="見出し 1 16" xfId="864" xr:uid="{00000000-0005-0000-0000-0000A7030000}"/>
    <cellStyle name="見出し 1 17" xfId="865" xr:uid="{00000000-0005-0000-0000-0000A8030000}"/>
    <cellStyle name="見出し 1 18" xfId="866" xr:uid="{00000000-0005-0000-0000-0000A9030000}"/>
    <cellStyle name="見出し 1 19" xfId="867" xr:uid="{00000000-0005-0000-0000-0000AA030000}"/>
    <cellStyle name="見出し 1 2" xfId="868" xr:uid="{00000000-0005-0000-0000-0000AB030000}"/>
    <cellStyle name="見出し 1 2 2" xfId="869" xr:uid="{00000000-0005-0000-0000-0000AC030000}"/>
    <cellStyle name="見出し 1 20" xfId="870" xr:uid="{00000000-0005-0000-0000-0000AD030000}"/>
    <cellStyle name="見出し 1 21" xfId="871" xr:uid="{00000000-0005-0000-0000-0000AE030000}"/>
    <cellStyle name="見出し 1 22" xfId="872" xr:uid="{00000000-0005-0000-0000-0000AF030000}"/>
    <cellStyle name="見出し 1 23" xfId="873" xr:uid="{00000000-0005-0000-0000-0000B0030000}"/>
    <cellStyle name="見出し 1 24" xfId="874" xr:uid="{00000000-0005-0000-0000-0000B1030000}"/>
    <cellStyle name="見出し 1 25" xfId="875" xr:uid="{00000000-0005-0000-0000-0000B2030000}"/>
    <cellStyle name="見出し 1 3" xfId="876" xr:uid="{00000000-0005-0000-0000-0000B3030000}"/>
    <cellStyle name="見出し 1 3 2" xfId="877" xr:uid="{00000000-0005-0000-0000-0000B4030000}"/>
    <cellStyle name="見出し 1 4" xfId="878" xr:uid="{00000000-0005-0000-0000-0000B5030000}"/>
    <cellStyle name="見出し 1 5" xfId="879" xr:uid="{00000000-0005-0000-0000-0000B6030000}"/>
    <cellStyle name="見出し 1 6" xfId="880" xr:uid="{00000000-0005-0000-0000-0000B7030000}"/>
    <cellStyle name="見出し 1 7" xfId="881" xr:uid="{00000000-0005-0000-0000-0000B8030000}"/>
    <cellStyle name="見出し 1 8" xfId="882" xr:uid="{00000000-0005-0000-0000-0000B9030000}"/>
    <cellStyle name="見出し 1 9" xfId="883" xr:uid="{00000000-0005-0000-0000-0000BA030000}"/>
    <cellStyle name="見出し 2 10" xfId="884" xr:uid="{00000000-0005-0000-0000-0000BB030000}"/>
    <cellStyle name="見出し 2 11" xfId="885" xr:uid="{00000000-0005-0000-0000-0000BC030000}"/>
    <cellStyle name="見出し 2 12" xfId="886" xr:uid="{00000000-0005-0000-0000-0000BD030000}"/>
    <cellStyle name="見出し 2 13" xfId="887" xr:uid="{00000000-0005-0000-0000-0000BE030000}"/>
    <cellStyle name="見出し 2 14" xfId="888" xr:uid="{00000000-0005-0000-0000-0000BF030000}"/>
    <cellStyle name="見出し 2 15" xfId="889" xr:uid="{00000000-0005-0000-0000-0000C0030000}"/>
    <cellStyle name="見出し 2 16" xfId="890" xr:uid="{00000000-0005-0000-0000-0000C1030000}"/>
    <cellStyle name="見出し 2 17" xfId="891" xr:uid="{00000000-0005-0000-0000-0000C2030000}"/>
    <cellStyle name="見出し 2 18" xfId="892" xr:uid="{00000000-0005-0000-0000-0000C3030000}"/>
    <cellStyle name="見出し 2 19" xfId="893" xr:uid="{00000000-0005-0000-0000-0000C4030000}"/>
    <cellStyle name="見出し 2 2" xfId="894" xr:uid="{00000000-0005-0000-0000-0000C5030000}"/>
    <cellStyle name="見出し 2 2 2" xfId="895" xr:uid="{00000000-0005-0000-0000-0000C6030000}"/>
    <cellStyle name="見出し 2 20" xfId="896" xr:uid="{00000000-0005-0000-0000-0000C7030000}"/>
    <cellStyle name="見出し 2 21" xfId="897" xr:uid="{00000000-0005-0000-0000-0000C8030000}"/>
    <cellStyle name="見出し 2 22" xfId="898" xr:uid="{00000000-0005-0000-0000-0000C9030000}"/>
    <cellStyle name="見出し 2 23" xfId="899" xr:uid="{00000000-0005-0000-0000-0000CA030000}"/>
    <cellStyle name="見出し 2 24" xfId="900" xr:uid="{00000000-0005-0000-0000-0000CB030000}"/>
    <cellStyle name="見出し 2 25" xfId="901" xr:uid="{00000000-0005-0000-0000-0000CC030000}"/>
    <cellStyle name="見出し 2 3" xfId="902" xr:uid="{00000000-0005-0000-0000-0000CD030000}"/>
    <cellStyle name="見出し 2 3 2" xfId="903" xr:uid="{00000000-0005-0000-0000-0000CE030000}"/>
    <cellStyle name="見出し 2 4" xfId="904" xr:uid="{00000000-0005-0000-0000-0000CF030000}"/>
    <cellStyle name="見出し 2 5" xfId="905" xr:uid="{00000000-0005-0000-0000-0000D0030000}"/>
    <cellStyle name="見出し 2 6" xfId="906" xr:uid="{00000000-0005-0000-0000-0000D1030000}"/>
    <cellStyle name="見出し 2 7" xfId="907" xr:uid="{00000000-0005-0000-0000-0000D2030000}"/>
    <cellStyle name="見出し 2 8" xfId="908" xr:uid="{00000000-0005-0000-0000-0000D3030000}"/>
    <cellStyle name="見出し 2 9" xfId="909" xr:uid="{00000000-0005-0000-0000-0000D4030000}"/>
    <cellStyle name="見出し 3 10" xfId="910" xr:uid="{00000000-0005-0000-0000-0000D5030000}"/>
    <cellStyle name="見出し 3 11" xfId="911" xr:uid="{00000000-0005-0000-0000-0000D6030000}"/>
    <cellStyle name="見出し 3 12" xfId="912" xr:uid="{00000000-0005-0000-0000-0000D7030000}"/>
    <cellStyle name="見出し 3 13" xfId="913" xr:uid="{00000000-0005-0000-0000-0000D8030000}"/>
    <cellStyle name="見出し 3 14" xfId="914" xr:uid="{00000000-0005-0000-0000-0000D9030000}"/>
    <cellStyle name="見出し 3 15" xfId="915" xr:uid="{00000000-0005-0000-0000-0000DA030000}"/>
    <cellStyle name="見出し 3 16" xfId="916" xr:uid="{00000000-0005-0000-0000-0000DB030000}"/>
    <cellStyle name="見出し 3 17" xfId="917" xr:uid="{00000000-0005-0000-0000-0000DC030000}"/>
    <cellStyle name="見出し 3 18" xfId="918" xr:uid="{00000000-0005-0000-0000-0000DD030000}"/>
    <cellStyle name="見出し 3 19" xfId="919" xr:uid="{00000000-0005-0000-0000-0000DE030000}"/>
    <cellStyle name="見出し 3 2" xfId="920" xr:uid="{00000000-0005-0000-0000-0000DF030000}"/>
    <cellStyle name="見出し 3 2 2" xfId="921" xr:uid="{00000000-0005-0000-0000-0000E0030000}"/>
    <cellStyle name="見出し 3 2 3" xfId="1565" xr:uid="{00000000-0005-0000-0000-0000E1030000}"/>
    <cellStyle name="見出し 3 20" xfId="922" xr:uid="{00000000-0005-0000-0000-0000E2030000}"/>
    <cellStyle name="見出し 3 21" xfId="923" xr:uid="{00000000-0005-0000-0000-0000E3030000}"/>
    <cellStyle name="見出し 3 22" xfId="924" xr:uid="{00000000-0005-0000-0000-0000E4030000}"/>
    <cellStyle name="見出し 3 23" xfId="925" xr:uid="{00000000-0005-0000-0000-0000E5030000}"/>
    <cellStyle name="見出し 3 24" xfId="926" xr:uid="{00000000-0005-0000-0000-0000E6030000}"/>
    <cellStyle name="見出し 3 25" xfId="927" xr:uid="{00000000-0005-0000-0000-0000E7030000}"/>
    <cellStyle name="見出し 3 3" xfId="928" xr:uid="{00000000-0005-0000-0000-0000E8030000}"/>
    <cellStyle name="見出し 3 3 2" xfId="929" xr:uid="{00000000-0005-0000-0000-0000E9030000}"/>
    <cellStyle name="見出し 3 4" xfId="930" xr:uid="{00000000-0005-0000-0000-0000EA030000}"/>
    <cellStyle name="見出し 3 5" xfId="931" xr:uid="{00000000-0005-0000-0000-0000EB030000}"/>
    <cellStyle name="見出し 3 6" xfId="932" xr:uid="{00000000-0005-0000-0000-0000EC030000}"/>
    <cellStyle name="見出し 3 7" xfId="933" xr:uid="{00000000-0005-0000-0000-0000ED030000}"/>
    <cellStyle name="見出し 3 8" xfId="934" xr:uid="{00000000-0005-0000-0000-0000EE030000}"/>
    <cellStyle name="見出し 3 9" xfId="935" xr:uid="{00000000-0005-0000-0000-0000EF030000}"/>
    <cellStyle name="見出し 4 10" xfId="936" xr:uid="{00000000-0005-0000-0000-0000F0030000}"/>
    <cellStyle name="見出し 4 11" xfId="937" xr:uid="{00000000-0005-0000-0000-0000F1030000}"/>
    <cellStyle name="見出し 4 12" xfId="938" xr:uid="{00000000-0005-0000-0000-0000F2030000}"/>
    <cellStyle name="見出し 4 13" xfId="939" xr:uid="{00000000-0005-0000-0000-0000F3030000}"/>
    <cellStyle name="見出し 4 14" xfId="940" xr:uid="{00000000-0005-0000-0000-0000F4030000}"/>
    <cellStyle name="見出し 4 15" xfId="941" xr:uid="{00000000-0005-0000-0000-0000F5030000}"/>
    <cellStyle name="見出し 4 16" xfId="942" xr:uid="{00000000-0005-0000-0000-0000F6030000}"/>
    <cellStyle name="見出し 4 17" xfId="943" xr:uid="{00000000-0005-0000-0000-0000F7030000}"/>
    <cellStyle name="見出し 4 18" xfId="944" xr:uid="{00000000-0005-0000-0000-0000F8030000}"/>
    <cellStyle name="見出し 4 19" xfId="945" xr:uid="{00000000-0005-0000-0000-0000F9030000}"/>
    <cellStyle name="見出し 4 2" xfId="946" xr:uid="{00000000-0005-0000-0000-0000FA030000}"/>
    <cellStyle name="見出し 4 2 2" xfId="947" xr:uid="{00000000-0005-0000-0000-0000FB030000}"/>
    <cellStyle name="見出し 4 20" xfId="948" xr:uid="{00000000-0005-0000-0000-0000FC030000}"/>
    <cellStyle name="見出し 4 21" xfId="949" xr:uid="{00000000-0005-0000-0000-0000FD030000}"/>
    <cellStyle name="見出し 4 22" xfId="950" xr:uid="{00000000-0005-0000-0000-0000FE030000}"/>
    <cellStyle name="見出し 4 23" xfId="951" xr:uid="{00000000-0005-0000-0000-0000FF030000}"/>
    <cellStyle name="見出し 4 24" xfId="952" xr:uid="{00000000-0005-0000-0000-000000040000}"/>
    <cellStyle name="見出し 4 25" xfId="953" xr:uid="{00000000-0005-0000-0000-000001040000}"/>
    <cellStyle name="見出し 4 3" xfId="954" xr:uid="{00000000-0005-0000-0000-000002040000}"/>
    <cellStyle name="見出し 4 3 2" xfId="955" xr:uid="{00000000-0005-0000-0000-000003040000}"/>
    <cellStyle name="見出し 4 4" xfId="956" xr:uid="{00000000-0005-0000-0000-000004040000}"/>
    <cellStyle name="見出し 4 5" xfId="957" xr:uid="{00000000-0005-0000-0000-000005040000}"/>
    <cellStyle name="見出し 4 6" xfId="958" xr:uid="{00000000-0005-0000-0000-000006040000}"/>
    <cellStyle name="見出し 4 7" xfId="959" xr:uid="{00000000-0005-0000-0000-000007040000}"/>
    <cellStyle name="見出し 4 8" xfId="960" xr:uid="{00000000-0005-0000-0000-000008040000}"/>
    <cellStyle name="見出し 4 9" xfId="961" xr:uid="{00000000-0005-0000-0000-000009040000}"/>
    <cellStyle name="集計 10" xfId="962" xr:uid="{00000000-0005-0000-0000-00000A040000}"/>
    <cellStyle name="集計 11" xfId="963" xr:uid="{00000000-0005-0000-0000-00000B040000}"/>
    <cellStyle name="集計 12" xfId="964" xr:uid="{00000000-0005-0000-0000-00000C040000}"/>
    <cellStyle name="集計 13" xfId="965" xr:uid="{00000000-0005-0000-0000-00000D040000}"/>
    <cellStyle name="集計 14" xfId="966" xr:uid="{00000000-0005-0000-0000-00000E040000}"/>
    <cellStyle name="集計 15" xfId="967" xr:uid="{00000000-0005-0000-0000-00000F040000}"/>
    <cellStyle name="集計 16" xfId="968" xr:uid="{00000000-0005-0000-0000-000010040000}"/>
    <cellStyle name="集計 17" xfId="969" xr:uid="{00000000-0005-0000-0000-000011040000}"/>
    <cellStyle name="集計 18" xfId="970" xr:uid="{00000000-0005-0000-0000-000012040000}"/>
    <cellStyle name="集計 19" xfId="971" xr:uid="{00000000-0005-0000-0000-000013040000}"/>
    <cellStyle name="集計 2" xfId="972" xr:uid="{00000000-0005-0000-0000-000014040000}"/>
    <cellStyle name="集計 2 2" xfId="973" xr:uid="{00000000-0005-0000-0000-000015040000}"/>
    <cellStyle name="集計 2 2 2" xfId="974" xr:uid="{00000000-0005-0000-0000-000016040000}"/>
    <cellStyle name="集計 2 2 2 2" xfId="1438" xr:uid="{00000000-0005-0000-0000-000017040000}"/>
    <cellStyle name="集計 2 2 2 2 2" xfId="1439" xr:uid="{00000000-0005-0000-0000-000018040000}"/>
    <cellStyle name="集計 2 2 2 3" xfId="1440" xr:uid="{00000000-0005-0000-0000-000019040000}"/>
    <cellStyle name="集計 2 2 3" xfId="975" xr:uid="{00000000-0005-0000-0000-00001A040000}"/>
    <cellStyle name="集計 2 2 3 2" xfId="1441" xr:uid="{00000000-0005-0000-0000-00001B040000}"/>
    <cellStyle name="集計 20" xfId="976" xr:uid="{00000000-0005-0000-0000-00001C040000}"/>
    <cellStyle name="集計 21" xfId="977" xr:uid="{00000000-0005-0000-0000-00001D040000}"/>
    <cellStyle name="集計 22" xfId="978" xr:uid="{00000000-0005-0000-0000-00001E040000}"/>
    <cellStyle name="集計 23" xfId="979" xr:uid="{00000000-0005-0000-0000-00001F040000}"/>
    <cellStyle name="集計 24" xfId="980" xr:uid="{00000000-0005-0000-0000-000020040000}"/>
    <cellStyle name="集計 25" xfId="981" xr:uid="{00000000-0005-0000-0000-000021040000}"/>
    <cellStyle name="集計 3" xfId="982" xr:uid="{00000000-0005-0000-0000-000022040000}"/>
    <cellStyle name="集計 3 2" xfId="983" xr:uid="{00000000-0005-0000-0000-000023040000}"/>
    <cellStyle name="集計 3 2 2" xfId="1442" xr:uid="{00000000-0005-0000-0000-000024040000}"/>
    <cellStyle name="集計 3 2 2 2" xfId="1443" xr:uid="{00000000-0005-0000-0000-000025040000}"/>
    <cellStyle name="集計 3 2 3" xfId="1444" xr:uid="{00000000-0005-0000-0000-000026040000}"/>
    <cellStyle name="集計 3 3" xfId="984" xr:uid="{00000000-0005-0000-0000-000027040000}"/>
    <cellStyle name="集計 3 3 2" xfId="1445" xr:uid="{00000000-0005-0000-0000-000028040000}"/>
    <cellStyle name="集計 4" xfId="985" xr:uid="{00000000-0005-0000-0000-000029040000}"/>
    <cellStyle name="集計 4 2" xfId="986" xr:uid="{00000000-0005-0000-0000-00002A040000}"/>
    <cellStyle name="集計 4 2 2" xfId="1446" xr:uid="{00000000-0005-0000-0000-00002B040000}"/>
    <cellStyle name="集計 4 2 2 2" xfId="1447" xr:uid="{00000000-0005-0000-0000-00002C040000}"/>
    <cellStyle name="集計 4 2 3" xfId="1448" xr:uid="{00000000-0005-0000-0000-00002D040000}"/>
    <cellStyle name="集計 4 3" xfId="987" xr:uid="{00000000-0005-0000-0000-00002E040000}"/>
    <cellStyle name="集計 4 3 2" xfId="1449" xr:uid="{00000000-0005-0000-0000-00002F040000}"/>
    <cellStyle name="集計 5" xfId="988" xr:uid="{00000000-0005-0000-0000-000030040000}"/>
    <cellStyle name="集計 6" xfId="989" xr:uid="{00000000-0005-0000-0000-000031040000}"/>
    <cellStyle name="集計 7" xfId="990" xr:uid="{00000000-0005-0000-0000-000032040000}"/>
    <cellStyle name="集計 8" xfId="991" xr:uid="{00000000-0005-0000-0000-000033040000}"/>
    <cellStyle name="集計 9" xfId="992" xr:uid="{00000000-0005-0000-0000-000034040000}"/>
    <cellStyle name="出力 10" xfId="993" xr:uid="{00000000-0005-0000-0000-000035040000}"/>
    <cellStyle name="出力 11" xfId="994" xr:uid="{00000000-0005-0000-0000-000036040000}"/>
    <cellStyle name="出力 12" xfId="995" xr:uid="{00000000-0005-0000-0000-000037040000}"/>
    <cellStyle name="出力 13" xfId="996" xr:uid="{00000000-0005-0000-0000-000038040000}"/>
    <cellStyle name="出力 14" xfId="997" xr:uid="{00000000-0005-0000-0000-000039040000}"/>
    <cellStyle name="出力 15" xfId="998" xr:uid="{00000000-0005-0000-0000-00003A040000}"/>
    <cellStyle name="出力 16" xfId="999" xr:uid="{00000000-0005-0000-0000-00003B040000}"/>
    <cellStyle name="出力 17" xfId="1000" xr:uid="{00000000-0005-0000-0000-00003C040000}"/>
    <cellStyle name="出力 18" xfId="1001" xr:uid="{00000000-0005-0000-0000-00003D040000}"/>
    <cellStyle name="出力 19" xfId="1002" xr:uid="{00000000-0005-0000-0000-00003E040000}"/>
    <cellStyle name="出力 2" xfId="1003" xr:uid="{00000000-0005-0000-0000-00003F040000}"/>
    <cellStyle name="出力 2 2" xfId="1004" xr:uid="{00000000-0005-0000-0000-000040040000}"/>
    <cellStyle name="出力 2 2 2" xfId="1005" xr:uid="{00000000-0005-0000-0000-000041040000}"/>
    <cellStyle name="出力 2 2 2 2" xfId="1450" xr:uid="{00000000-0005-0000-0000-000042040000}"/>
    <cellStyle name="出力 2 2 2 2 2" xfId="1451" xr:uid="{00000000-0005-0000-0000-000043040000}"/>
    <cellStyle name="出力 2 2 2 3" xfId="1452" xr:uid="{00000000-0005-0000-0000-000044040000}"/>
    <cellStyle name="出力 2 2 3" xfId="1006" xr:uid="{00000000-0005-0000-0000-000045040000}"/>
    <cellStyle name="出力 2 2 3 2" xfId="1453" xr:uid="{00000000-0005-0000-0000-000046040000}"/>
    <cellStyle name="出力 20" xfId="1007" xr:uid="{00000000-0005-0000-0000-000047040000}"/>
    <cellStyle name="出力 21" xfId="1008" xr:uid="{00000000-0005-0000-0000-000048040000}"/>
    <cellStyle name="出力 22" xfId="1009" xr:uid="{00000000-0005-0000-0000-000049040000}"/>
    <cellStyle name="出力 23" xfId="1010" xr:uid="{00000000-0005-0000-0000-00004A040000}"/>
    <cellStyle name="出力 24" xfId="1011" xr:uid="{00000000-0005-0000-0000-00004B040000}"/>
    <cellStyle name="出力 25" xfId="1012" xr:uid="{00000000-0005-0000-0000-00004C040000}"/>
    <cellStyle name="出力 3" xfId="1013" xr:uid="{00000000-0005-0000-0000-00004D040000}"/>
    <cellStyle name="出力 3 2" xfId="1014" xr:uid="{00000000-0005-0000-0000-00004E040000}"/>
    <cellStyle name="出力 3 2 2" xfId="1454" xr:uid="{00000000-0005-0000-0000-00004F040000}"/>
    <cellStyle name="出力 3 2 2 2" xfId="1455" xr:uid="{00000000-0005-0000-0000-000050040000}"/>
    <cellStyle name="出力 3 2 3" xfId="1456" xr:uid="{00000000-0005-0000-0000-000051040000}"/>
    <cellStyle name="出力 3 3" xfId="1015" xr:uid="{00000000-0005-0000-0000-000052040000}"/>
    <cellStyle name="出力 3 3 2" xfId="1457" xr:uid="{00000000-0005-0000-0000-000053040000}"/>
    <cellStyle name="出力 4" xfId="1016" xr:uid="{00000000-0005-0000-0000-000054040000}"/>
    <cellStyle name="出力 4 2" xfId="1017" xr:uid="{00000000-0005-0000-0000-000055040000}"/>
    <cellStyle name="出力 4 2 2" xfId="1458" xr:uid="{00000000-0005-0000-0000-000056040000}"/>
    <cellStyle name="出力 4 2 2 2" xfId="1459" xr:uid="{00000000-0005-0000-0000-000057040000}"/>
    <cellStyle name="出力 4 2 3" xfId="1460" xr:uid="{00000000-0005-0000-0000-000058040000}"/>
    <cellStyle name="出力 4 3" xfId="1018" xr:uid="{00000000-0005-0000-0000-000059040000}"/>
    <cellStyle name="出力 4 3 2" xfId="1461" xr:uid="{00000000-0005-0000-0000-00005A040000}"/>
    <cellStyle name="出力 5" xfId="1019" xr:uid="{00000000-0005-0000-0000-00005B040000}"/>
    <cellStyle name="出力 6" xfId="1020" xr:uid="{00000000-0005-0000-0000-00005C040000}"/>
    <cellStyle name="出力 7" xfId="1021" xr:uid="{00000000-0005-0000-0000-00005D040000}"/>
    <cellStyle name="出力 8" xfId="1022" xr:uid="{00000000-0005-0000-0000-00005E040000}"/>
    <cellStyle name="出力 9" xfId="1023" xr:uid="{00000000-0005-0000-0000-00005F040000}"/>
    <cellStyle name="説明文 10" xfId="1024" xr:uid="{00000000-0005-0000-0000-000060040000}"/>
    <cellStyle name="説明文 11" xfId="1025" xr:uid="{00000000-0005-0000-0000-000061040000}"/>
    <cellStyle name="説明文 12" xfId="1026" xr:uid="{00000000-0005-0000-0000-000062040000}"/>
    <cellStyle name="説明文 13" xfId="1027" xr:uid="{00000000-0005-0000-0000-000063040000}"/>
    <cellStyle name="説明文 14" xfId="1028" xr:uid="{00000000-0005-0000-0000-000064040000}"/>
    <cellStyle name="説明文 15" xfId="1029" xr:uid="{00000000-0005-0000-0000-000065040000}"/>
    <cellStyle name="説明文 16" xfId="1030" xr:uid="{00000000-0005-0000-0000-000066040000}"/>
    <cellStyle name="説明文 17" xfId="1031" xr:uid="{00000000-0005-0000-0000-000067040000}"/>
    <cellStyle name="説明文 18" xfId="1032" xr:uid="{00000000-0005-0000-0000-000068040000}"/>
    <cellStyle name="説明文 19" xfId="1033" xr:uid="{00000000-0005-0000-0000-000069040000}"/>
    <cellStyle name="説明文 2" xfId="1034" xr:uid="{00000000-0005-0000-0000-00006A040000}"/>
    <cellStyle name="説明文 2 2" xfId="1035" xr:uid="{00000000-0005-0000-0000-00006B040000}"/>
    <cellStyle name="説明文 20" xfId="1036" xr:uid="{00000000-0005-0000-0000-00006C040000}"/>
    <cellStyle name="説明文 21" xfId="1037" xr:uid="{00000000-0005-0000-0000-00006D040000}"/>
    <cellStyle name="説明文 22" xfId="1038" xr:uid="{00000000-0005-0000-0000-00006E040000}"/>
    <cellStyle name="説明文 23" xfId="1039" xr:uid="{00000000-0005-0000-0000-00006F040000}"/>
    <cellStyle name="説明文 24" xfId="1040" xr:uid="{00000000-0005-0000-0000-000070040000}"/>
    <cellStyle name="説明文 25" xfId="1041" xr:uid="{00000000-0005-0000-0000-000071040000}"/>
    <cellStyle name="説明文 3" xfId="1042" xr:uid="{00000000-0005-0000-0000-000072040000}"/>
    <cellStyle name="説明文 3 2" xfId="1043" xr:uid="{00000000-0005-0000-0000-000073040000}"/>
    <cellStyle name="説明文 4" xfId="1044" xr:uid="{00000000-0005-0000-0000-000074040000}"/>
    <cellStyle name="説明文 5" xfId="1045" xr:uid="{00000000-0005-0000-0000-000075040000}"/>
    <cellStyle name="説明文 6" xfId="1046" xr:uid="{00000000-0005-0000-0000-000076040000}"/>
    <cellStyle name="説明文 7" xfId="1047" xr:uid="{00000000-0005-0000-0000-000077040000}"/>
    <cellStyle name="説明文 8" xfId="1048" xr:uid="{00000000-0005-0000-0000-000078040000}"/>
    <cellStyle name="説明文 9" xfId="1049" xr:uid="{00000000-0005-0000-0000-000079040000}"/>
    <cellStyle name="通貨 2" xfId="1050" xr:uid="{00000000-0005-0000-0000-00007A040000}"/>
    <cellStyle name="通貨 3" xfId="1051" xr:uid="{00000000-0005-0000-0000-00007B040000}"/>
    <cellStyle name="通貨 3 2" xfId="1052" xr:uid="{00000000-0005-0000-0000-00007C040000}"/>
    <cellStyle name="入力 10" xfId="1053" xr:uid="{00000000-0005-0000-0000-00007D040000}"/>
    <cellStyle name="入力 11" xfId="1054" xr:uid="{00000000-0005-0000-0000-00007E040000}"/>
    <cellStyle name="入力 12" xfId="1055" xr:uid="{00000000-0005-0000-0000-00007F040000}"/>
    <cellStyle name="入力 13" xfId="1056" xr:uid="{00000000-0005-0000-0000-000080040000}"/>
    <cellStyle name="入力 14" xfId="1057" xr:uid="{00000000-0005-0000-0000-000081040000}"/>
    <cellStyle name="入力 15" xfId="1058" xr:uid="{00000000-0005-0000-0000-000082040000}"/>
    <cellStyle name="入力 16" xfId="1059" xr:uid="{00000000-0005-0000-0000-000083040000}"/>
    <cellStyle name="入力 17" xfId="1060" xr:uid="{00000000-0005-0000-0000-000084040000}"/>
    <cellStyle name="入力 18" xfId="1061" xr:uid="{00000000-0005-0000-0000-000085040000}"/>
    <cellStyle name="入力 19" xfId="1062" xr:uid="{00000000-0005-0000-0000-000086040000}"/>
    <cellStyle name="入力 2" xfId="1063" xr:uid="{00000000-0005-0000-0000-000087040000}"/>
    <cellStyle name="入力 2 2" xfId="1064" xr:uid="{00000000-0005-0000-0000-000088040000}"/>
    <cellStyle name="入力 2 2 2" xfId="1065" xr:uid="{00000000-0005-0000-0000-000089040000}"/>
    <cellStyle name="入力 2 2 2 2" xfId="1462" xr:uid="{00000000-0005-0000-0000-00008A040000}"/>
    <cellStyle name="入力 2 2 2 2 2" xfId="1463" xr:uid="{00000000-0005-0000-0000-00008B040000}"/>
    <cellStyle name="入力 2 2 2 3" xfId="1464" xr:uid="{00000000-0005-0000-0000-00008C040000}"/>
    <cellStyle name="入力 2 2 3" xfId="1066" xr:uid="{00000000-0005-0000-0000-00008D040000}"/>
    <cellStyle name="入力 2 2 3 2" xfId="1465" xr:uid="{00000000-0005-0000-0000-00008E040000}"/>
    <cellStyle name="入力 20" xfId="1067" xr:uid="{00000000-0005-0000-0000-00008F040000}"/>
    <cellStyle name="入力 21" xfId="1068" xr:uid="{00000000-0005-0000-0000-000090040000}"/>
    <cellStyle name="入力 22" xfId="1069" xr:uid="{00000000-0005-0000-0000-000091040000}"/>
    <cellStyle name="入力 23" xfId="1070" xr:uid="{00000000-0005-0000-0000-000092040000}"/>
    <cellStyle name="入力 24" xfId="1071" xr:uid="{00000000-0005-0000-0000-000093040000}"/>
    <cellStyle name="入力 25" xfId="1072" xr:uid="{00000000-0005-0000-0000-000094040000}"/>
    <cellStyle name="入力 3" xfId="1073" xr:uid="{00000000-0005-0000-0000-000095040000}"/>
    <cellStyle name="入力 3 2" xfId="1074" xr:uid="{00000000-0005-0000-0000-000096040000}"/>
    <cellStyle name="入力 3 2 2" xfId="1466" xr:uid="{00000000-0005-0000-0000-000097040000}"/>
    <cellStyle name="入力 3 2 2 2" xfId="1467" xr:uid="{00000000-0005-0000-0000-000098040000}"/>
    <cellStyle name="入力 3 2 3" xfId="1468" xr:uid="{00000000-0005-0000-0000-000099040000}"/>
    <cellStyle name="入力 3 3" xfId="1075" xr:uid="{00000000-0005-0000-0000-00009A040000}"/>
    <cellStyle name="入力 3 3 2" xfId="1469" xr:uid="{00000000-0005-0000-0000-00009B040000}"/>
    <cellStyle name="入力 4" xfId="1076" xr:uid="{00000000-0005-0000-0000-00009C040000}"/>
    <cellStyle name="入力 4 2" xfId="1077" xr:uid="{00000000-0005-0000-0000-00009D040000}"/>
    <cellStyle name="入力 4 2 2" xfId="1470" xr:uid="{00000000-0005-0000-0000-00009E040000}"/>
    <cellStyle name="入力 4 2 2 2" xfId="1471" xr:uid="{00000000-0005-0000-0000-00009F040000}"/>
    <cellStyle name="入力 4 2 3" xfId="1472" xr:uid="{00000000-0005-0000-0000-0000A0040000}"/>
    <cellStyle name="入力 4 3" xfId="1078" xr:uid="{00000000-0005-0000-0000-0000A1040000}"/>
    <cellStyle name="入力 4 3 2" xfId="1473" xr:uid="{00000000-0005-0000-0000-0000A2040000}"/>
    <cellStyle name="入力 5" xfId="1079" xr:uid="{00000000-0005-0000-0000-0000A3040000}"/>
    <cellStyle name="入力 6" xfId="1080" xr:uid="{00000000-0005-0000-0000-0000A4040000}"/>
    <cellStyle name="入力 7" xfId="1081" xr:uid="{00000000-0005-0000-0000-0000A5040000}"/>
    <cellStyle name="入力 8" xfId="1082" xr:uid="{00000000-0005-0000-0000-0000A6040000}"/>
    <cellStyle name="入力 9" xfId="1083" xr:uid="{00000000-0005-0000-0000-0000A7040000}"/>
    <cellStyle name="標準" xfId="0" builtinId="0"/>
    <cellStyle name="標準 10" xfId="1084" xr:uid="{00000000-0005-0000-0000-0000A9040000}"/>
    <cellStyle name="標準 10 10" xfId="1474" xr:uid="{00000000-0005-0000-0000-0000AA040000}"/>
    <cellStyle name="標準 10 11" xfId="1475" xr:uid="{00000000-0005-0000-0000-0000AB040000}"/>
    <cellStyle name="標準 10 12" xfId="1476" xr:uid="{00000000-0005-0000-0000-0000AC040000}"/>
    <cellStyle name="標準 10 2" xfId="1085" xr:uid="{00000000-0005-0000-0000-0000AD040000}"/>
    <cellStyle name="標準 10 3" xfId="1086" xr:uid="{00000000-0005-0000-0000-0000AE040000}"/>
    <cellStyle name="標準 10 4" xfId="1087" xr:uid="{00000000-0005-0000-0000-0000AF040000}"/>
    <cellStyle name="標準 10 4 2" xfId="1477" xr:uid="{00000000-0005-0000-0000-0000B0040000}"/>
    <cellStyle name="標準 10 4 2 2" xfId="1478" xr:uid="{00000000-0005-0000-0000-0000B1040000}"/>
    <cellStyle name="標準 10 4 2 2 2" xfId="1479" xr:uid="{00000000-0005-0000-0000-0000B2040000}"/>
    <cellStyle name="標準 10 4 2 2 2 2" xfId="1480" xr:uid="{00000000-0005-0000-0000-0000B3040000}"/>
    <cellStyle name="標準 10 4 2 2 2 2 2" xfId="1481" xr:uid="{00000000-0005-0000-0000-0000B4040000}"/>
    <cellStyle name="標準 10 4 2 2 2 2 2 2" xfId="1482" xr:uid="{00000000-0005-0000-0000-0000B5040000}"/>
    <cellStyle name="標準 10 4 3" xfId="1483" xr:uid="{00000000-0005-0000-0000-0000B6040000}"/>
    <cellStyle name="標準 10 4 3 2" xfId="1484" xr:uid="{00000000-0005-0000-0000-0000B7040000}"/>
    <cellStyle name="標準 10 5" xfId="1088" xr:uid="{00000000-0005-0000-0000-0000B8040000}"/>
    <cellStyle name="標準 10 6" xfId="1485" xr:uid="{00000000-0005-0000-0000-0000B9040000}"/>
    <cellStyle name="標準 10 6 2" xfId="1486" xr:uid="{00000000-0005-0000-0000-0000BA040000}"/>
    <cellStyle name="標準 10 6 2 2" xfId="1487" xr:uid="{00000000-0005-0000-0000-0000BB040000}"/>
    <cellStyle name="標準 10 6 2 3" xfId="1488" xr:uid="{00000000-0005-0000-0000-0000BC040000}"/>
    <cellStyle name="標準 10 6 2 3 2" xfId="1386" xr:uid="{00000000-0005-0000-0000-0000BD040000}"/>
    <cellStyle name="標準 10 7" xfId="1489" xr:uid="{00000000-0005-0000-0000-0000BE040000}"/>
    <cellStyle name="標準 10 8" xfId="1490" xr:uid="{00000000-0005-0000-0000-0000BF040000}"/>
    <cellStyle name="標準 10 8 2" xfId="1491" xr:uid="{00000000-0005-0000-0000-0000C0040000}"/>
    <cellStyle name="標準 10 8 2 2" xfId="1492" xr:uid="{00000000-0005-0000-0000-0000C1040000}"/>
    <cellStyle name="標準 10 8 2 2 2" xfId="1493" xr:uid="{00000000-0005-0000-0000-0000C2040000}"/>
    <cellStyle name="標準 10 8 2 2 3" xfId="1494" xr:uid="{00000000-0005-0000-0000-0000C3040000}"/>
    <cellStyle name="標準 10 8 2 2 3 2" xfId="1387" xr:uid="{00000000-0005-0000-0000-0000C4040000}"/>
    <cellStyle name="標準 10 8 2 2 3 2 2" xfId="1495" xr:uid="{00000000-0005-0000-0000-0000C5040000}"/>
    <cellStyle name="標準 10 8 2 3" xfId="1496" xr:uid="{00000000-0005-0000-0000-0000C6040000}"/>
    <cellStyle name="標準 10 8 2 4" xfId="1497" xr:uid="{00000000-0005-0000-0000-0000C7040000}"/>
    <cellStyle name="標準 10 8 2 4 2" xfId="1498" xr:uid="{00000000-0005-0000-0000-0000C8040000}"/>
    <cellStyle name="標準 10 8 2 4 2 2" xfId="1499" xr:uid="{00000000-0005-0000-0000-0000C9040000}"/>
    <cellStyle name="標準 10 8 3" xfId="1500" xr:uid="{00000000-0005-0000-0000-0000CA040000}"/>
    <cellStyle name="標準 10 8 4" xfId="1501" xr:uid="{00000000-0005-0000-0000-0000CB040000}"/>
    <cellStyle name="標準 10 8 4 2" xfId="1502" xr:uid="{00000000-0005-0000-0000-0000CC040000}"/>
    <cellStyle name="標準 10 8 4 2 2" xfId="1503" xr:uid="{00000000-0005-0000-0000-0000CD040000}"/>
    <cellStyle name="標準 10 8 4 2 3" xfId="1504" xr:uid="{00000000-0005-0000-0000-0000CE040000}"/>
    <cellStyle name="標準 10 9" xfId="1505" xr:uid="{00000000-0005-0000-0000-0000CF040000}"/>
    <cellStyle name="標準 10 9 2" xfId="1506" xr:uid="{00000000-0005-0000-0000-0000D0040000}"/>
    <cellStyle name="標準 10 9 3" xfId="1507" xr:uid="{00000000-0005-0000-0000-0000D1040000}"/>
    <cellStyle name="標準 10 9 3 2" xfId="1508" xr:uid="{00000000-0005-0000-0000-0000D2040000}"/>
    <cellStyle name="標準 11" xfId="1089" xr:uid="{00000000-0005-0000-0000-0000D3040000}"/>
    <cellStyle name="標準 11 2" xfId="1090" xr:uid="{00000000-0005-0000-0000-0000D4040000}"/>
    <cellStyle name="標準 11 3" xfId="1091" xr:uid="{00000000-0005-0000-0000-0000D5040000}"/>
    <cellStyle name="標準 11 4" xfId="1092" xr:uid="{00000000-0005-0000-0000-0000D6040000}"/>
    <cellStyle name="標準 11 5" xfId="1566" xr:uid="{00000000-0005-0000-0000-0000D7040000}"/>
    <cellStyle name="標準 12" xfId="1382" xr:uid="{00000000-0005-0000-0000-0000D8040000}"/>
    <cellStyle name="標準 12 2" xfId="1093" xr:uid="{00000000-0005-0000-0000-0000D9040000}"/>
    <cellStyle name="標準 12 3" xfId="1094" xr:uid="{00000000-0005-0000-0000-0000DA040000}"/>
    <cellStyle name="標準 12 4" xfId="1552" xr:uid="{00000000-0005-0000-0000-0000DB040000}"/>
    <cellStyle name="標準 13" xfId="1095" xr:uid="{00000000-0005-0000-0000-0000DC040000}"/>
    <cellStyle name="標準 13 2" xfId="1096" xr:uid="{00000000-0005-0000-0000-0000DD040000}"/>
    <cellStyle name="標準 14" xfId="1383" xr:uid="{00000000-0005-0000-0000-0000DE040000}"/>
    <cellStyle name="標準 14 2" xfId="1097" xr:uid="{00000000-0005-0000-0000-0000DF040000}"/>
    <cellStyle name="標準 14 3" xfId="1098" xr:uid="{00000000-0005-0000-0000-0000E0040000}"/>
    <cellStyle name="標準 14 4" xfId="1099" xr:uid="{00000000-0005-0000-0000-0000E1040000}"/>
    <cellStyle name="標準 14 5" xfId="1100" xr:uid="{00000000-0005-0000-0000-0000E2040000}"/>
    <cellStyle name="標準 14 6" xfId="1101" xr:uid="{00000000-0005-0000-0000-0000E3040000}"/>
    <cellStyle name="標準 14 7" xfId="1102" xr:uid="{00000000-0005-0000-0000-0000E4040000}"/>
    <cellStyle name="標準 14 8" xfId="1103" xr:uid="{00000000-0005-0000-0000-0000E5040000}"/>
    <cellStyle name="標準 15" xfId="1104" xr:uid="{00000000-0005-0000-0000-0000E6040000}"/>
    <cellStyle name="標準 15 2" xfId="1105" xr:uid="{00000000-0005-0000-0000-0000E7040000}"/>
    <cellStyle name="標準 15 3" xfId="1106" xr:uid="{00000000-0005-0000-0000-0000E8040000}"/>
    <cellStyle name="標準 15 4" xfId="1107" xr:uid="{00000000-0005-0000-0000-0000E9040000}"/>
    <cellStyle name="標準 15 5" xfId="1108" xr:uid="{00000000-0005-0000-0000-0000EA040000}"/>
    <cellStyle name="標準 15 6" xfId="1109" xr:uid="{00000000-0005-0000-0000-0000EB040000}"/>
    <cellStyle name="標準 15 7" xfId="1110" xr:uid="{00000000-0005-0000-0000-0000EC040000}"/>
    <cellStyle name="標準 16" xfId="1384" xr:uid="{00000000-0005-0000-0000-0000ED040000}"/>
    <cellStyle name="標準 16 2" xfId="1111" xr:uid="{00000000-0005-0000-0000-0000EE040000}"/>
    <cellStyle name="標準 16 3" xfId="1112" xr:uid="{00000000-0005-0000-0000-0000EF040000}"/>
    <cellStyle name="標準 16 4" xfId="1113" xr:uid="{00000000-0005-0000-0000-0000F0040000}"/>
    <cellStyle name="標準 16 5" xfId="1114" xr:uid="{00000000-0005-0000-0000-0000F1040000}"/>
    <cellStyle name="標準 16 6" xfId="1115" xr:uid="{00000000-0005-0000-0000-0000F2040000}"/>
    <cellStyle name="標準 17" xfId="1116" xr:uid="{00000000-0005-0000-0000-0000F3040000}"/>
    <cellStyle name="標準 17 2" xfId="1117" xr:uid="{00000000-0005-0000-0000-0000F4040000}"/>
    <cellStyle name="標準 17 3" xfId="1118" xr:uid="{00000000-0005-0000-0000-0000F5040000}"/>
    <cellStyle name="標準 17 4" xfId="1119" xr:uid="{00000000-0005-0000-0000-0000F6040000}"/>
    <cellStyle name="標準 17 5" xfId="1120" xr:uid="{00000000-0005-0000-0000-0000F7040000}"/>
    <cellStyle name="標準 17 6" xfId="1567" xr:uid="{00000000-0005-0000-0000-0000F8040000}"/>
    <cellStyle name="標準 18" xfId="1509" xr:uid="{00000000-0005-0000-0000-0000F9040000}"/>
    <cellStyle name="標準 18 2" xfId="1121" xr:uid="{00000000-0005-0000-0000-0000FA040000}"/>
    <cellStyle name="標準 18 3" xfId="1122" xr:uid="{00000000-0005-0000-0000-0000FB040000}"/>
    <cellStyle name="標準 19" xfId="1510" xr:uid="{00000000-0005-0000-0000-0000FC040000}"/>
    <cellStyle name="標準 19 2" xfId="1123" xr:uid="{00000000-0005-0000-0000-0000FD040000}"/>
    <cellStyle name="標準 19 2 2" xfId="1511" xr:uid="{00000000-0005-0000-0000-0000FE040000}"/>
    <cellStyle name="標準 19 2 2 2" xfId="1512" xr:uid="{00000000-0005-0000-0000-0000FF040000}"/>
    <cellStyle name="標準 19 2 2 2 2" xfId="1513" xr:uid="{00000000-0005-0000-0000-000000050000}"/>
    <cellStyle name="標準 19 2 2 2 2 2" xfId="1514" xr:uid="{00000000-0005-0000-0000-000001050000}"/>
    <cellStyle name="標準 19 2 2 2 2 2 2" xfId="1515" xr:uid="{00000000-0005-0000-0000-000002050000}"/>
    <cellStyle name="標準 19 2 2 2 2 2 2 2" xfId="1516" xr:uid="{00000000-0005-0000-0000-000003050000}"/>
    <cellStyle name="標準 19 2 2 2 2 2 2 2 2" xfId="1517" xr:uid="{00000000-0005-0000-0000-000004050000}"/>
    <cellStyle name="標準 19 2 2 2 2 2 3" xfId="1518" xr:uid="{00000000-0005-0000-0000-000005050000}"/>
    <cellStyle name="標準 19 2 2 2 2 2 4" xfId="1519" xr:uid="{00000000-0005-0000-0000-000006050000}"/>
    <cellStyle name="標準 19 2 2 2 2 2 4 2" xfId="1520" xr:uid="{00000000-0005-0000-0000-000007050000}"/>
    <cellStyle name="標準 19 2 2 2 2 2 4 3" xfId="1521" xr:uid="{00000000-0005-0000-0000-000008050000}"/>
    <cellStyle name="標準 19 2 2 2 3" xfId="1522" xr:uid="{00000000-0005-0000-0000-000009050000}"/>
    <cellStyle name="標準 19 2 2 2 3 2" xfId="1523" xr:uid="{00000000-0005-0000-0000-00000A050000}"/>
    <cellStyle name="標準 19 2 2 2 3 2 2" xfId="1524" xr:uid="{00000000-0005-0000-0000-00000B050000}"/>
    <cellStyle name="標準 19 2 2 2 3 2 3" xfId="1525" xr:uid="{00000000-0005-0000-0000-00000C050000}"/>
    <cellStyle name="標準 19 2 2 3" xfId="1526" xr:uid="{00000000-0005-0000-0000-00000D050000}"/>
    <cellStyle name="標準 19 2 2 3 2" xfId="1527" xr:uid="{00000000-0005-0000-0000-00000E050000}"/>
    <cellStyle name="標準 19 2 2 3 2 2" xfId="1528" xr:uid="{00000000-0005-0000-0000-00000F050000}"/>
    <cellStyle name="標準 2" xfId="1" xr:uid="{00000000-0005-0000-0000-000010050000}"/>
    <cellStyle name="標準 2 10" xfId="1124" xr:uid="{00000000-0005-0000-0000-000011050000}"/>
    <cellStyle name="標準 2 11" xfId="1125" xr:uid="{00000000-0005-0000-0000-000012050000}"/>
    <cellStyle name="標準 2 12" xfId="1126" xr:uid="{00000000-0005-0000-0000-000013050000}"/>
    <cellStyle name="標準 2 13" xfId="1127" xr:uid="{00000000-0005-0000-0000-000014050000}"/>
    <cellStyle name="標準 2 14" xfId="1128" xr:uid="{00000000-0005-0000-0000-000015050000}"/>
    <cellStyle name="標準 2 15" xfId="1129" xr:uid="{00000000-0005-0000-0000-000016050000}"/>
    <cellStyle name="標準 2 16" xfId="1130" xr:uid="{00000000-0005-0000-0000-000017050000}"/>
    <cellStyle name="標準 2 17" xfId="1131" xr:uid="{00000000-0005-0000-0000-000018050000}"/>
    <cellStyle name="標準 2 18" xfId="1132" xr:uid="{00000000-0005-0000-0000-000019050000}"/>
    <cellStyle name="標準 2 19" xfId="1133" xr:uid="{00000000-0005-0000-0000-00001A050000}"/>
    <cellStyle name="標準 2 2" xfId="1134" xr:uid="{00000000-0005-0000-0000-00001B050000}"/>
    <cellStyle name="標準 2 2 10" xfId="1135" xr:uid="{00000000-0005-0000-0000-00001C050000}"/>
    <cellStyle name="標準 2 2 11" xfId="1136" xr:uid="{00000000-0005-0000-0000-00001D050000}"/>
    <cellStyle name="標準 2 2 12" xfId="1137" xr:uid="{00000000-0005-0000-0000-00001E050000}"/>
    <cellStyle name="標準 2 2 13" xfId="1138" xr:uid="{00000000-0005-0000-0000-00001F050000}"/>
    <cellStyle name="標準 2 2 14" xfId="1139" xr:uid="{00000000-0005-0000-0000-000020050000}"/>
    <cellStyle name="標準 2 2 15" xfId="1140" xr:uid="{00000000-0005-0000-0000-000021050000}"/>
    <cellStyle name="標準 2 2 16" xfId="1141" xr:uid="{00000000-0005-0000-0000-000022050000}"/>
    <cellStyle name="標準 2 2 17" xfId="1142" xr:uid="{00000000-0005-0000-0000-000023050000}"/>
    <cellStyle name="標準 2 2 18" xfId="1143" xr:uid="{00000000-0005-0000-0000-000024050000}"/>
    <cellStyle name="標準 2 2 19" xfId="1144" xr:uid="{00000000-0005-0000-0000-000025050000}"/>
    <cellStyle name="標準 2 2 2" xfId="1145" xr:uid="{00000000-0005-0000-0000-000026050000}"/>
    <cellStyle name="標準 2 2 2 2" xfId="1146" xr:uid="{00000000-0005-0000-0000-000027050000}"/>
    <cellStyle name="標準 2 2 2 2 2" xfId="1147" xr:uid="{00000000-0005-0000-0000-000028050000}"/>
    <cellStyle name="標準 2 2 2 2_23_CRUDマトリックス(機能レベル)" xfId="1148" xr:uid="{00000000-0005-0000-0000-000029050000}"/>
    <cellStyle name="標準 2 2 2 3" xfId="1580" xr:uid="{00000000-0005-0000-0000-00002A050000}"/>
    <cellStyle name="標準 2 2 2_23_CRUDマトリックス(機能レベル)" xfId="1149" xr:uid="{00000000-0005-0000-0000-00002B050000}"/>
    <cellStyle name="標準 2 2 20" xfId="1150" xr:uid="{00000000-0005-0000-0000-00002C050000}"/>
    <cellStyle name="標準 2 2 21" xfId="1151" xr:uid="{00000000-0005-0000-0000-00002D050000}"/>
    <cellStyle name="標準 2 2 22" xfId="1152" xr:uid="{00000000-0005-0000-0000-00002E050000}"/>
    <cellStyle name="標準 2 2 23" xfId="1153" xr:uid="{00000000-0005-0000-0000-00002F050000}"/>
    <cellStyle name="標準 2 2 24" xfId="1154" xr:uid="{00000000-0005-0000-0000-000030050000}"/>
    <cellStyle name="標準 2 2 25" xfId="1155" xr:uid="{00000000-0005-0000-0000-000031050000}"/>
    <cellStyle name="標準 2 2 26" xfId="1156" xr:uid="{00000000-0005-0000-0000-000032050000}"/>
    <cellStyle name="標準 2 2 27" xfId="1157" xr:uid="{00000000-0005-0000-0000-000033050000}"/>
    <cellStyle name="標準 2 2 28" xfId="1158" xr:uid="{00000000-0005-0000-0000-000034050000}"/>
    <cellStyle name="標準 2 2 29" xfId="1159" xr:uid="{00000000-0005-0000-0000-000035050000}"/>
    <cellStyle name="標準 2 2 3" xfId="1160" xr:uid="{00000000-0005-0000-0000-000036050000}"/>
    <cellStyle name="標準 2 2 30" xfId="1161" xr:uid="{00000000-0005-0000-0000-000037050000}"/>
    <cellStyle name="標準 2 2 31" xfId="1162" xr:uid="{00000000-0005-0000-0000-000038050000}"/>
    <cellStyle name="標準 2 2 4" xfId="1163" xr:uid="{00000000-0005-0000-0000-000039050000}"/>
    <cellStyle name="標準 2 2 5" xfId="1164" xr:uid="{00000000-0005-0000-0000-00003A050000}"/>
    <cellStyle name="標準 2 2 6" xfId="1165" xr:uid="{00000000-0005-0000-0000-00003B050000}"/>
    <cellStyle name="標準 2 2 7" xfId="1166" xr:uid="{00000000-0005-0000-0000-00003C050000}"/>
    <cellStyle name="標準 2 2 8" xfId="1167" xr:uid="{00000000-0005-0000-0000-00003D050000}"/>
    <cellStyle name="標準 2 2 9" xfId="1168" xr:uid="{00000000-0005-0000-0000-00003E050000}"/>
    <cellStyle name="標準 2 2_23_CRUDマトリックス(機能レベル)" xfId="1169" xr:uid="{00000000-0005-0000-0000-00003F050000}"/>
    <cellStyle name="標準 2 20" xfId="1170" xr:uid="{00000000-0005-0000-0000-000040050000}"/>
    <cellStyle name="標準 2 21" xfId="1171" xr:uid="{00000000-0005-0000-0000-000041050000}"/>
    <cellStyle name="標準 2 22" xfId="1172" xr:uid="{00000000-0005-0000-0000-000042050000}"/>
    <cellStyle name="標準 2 23" xfId="1173" xr:uid="{00000000-0005-0000-0000-000043050000}"/>
    <cellStyle name="標準 2 24" xfId="1174" xr:uid="{00000000-0005-0000-0000-000044050000}"/>
    <cellStyle name="標準 2 25" xfId="1175" xr:uid="{00000000-0005-0000-0000-000045050000}"/>
    <cellStyle name="標準 2 26" xfId="1595" xr:uid="{E6F81E9E-0DE4-4F53-A03D-838E7E840985}"/>
    <cellStyle name="標準 2 3" xfId="1176" xr:uid="{00000000-0005-0000-0000-000046050000}"/>
    <cellStyle name="標準 2 3 10" xfId="1177" xr:uid="{00000000-0005-0000-0000-000047050000}"/>
    <cellStyle name="標準 2 3 11" xfId="1178" xr:uid="{00000000-0005-0000-0000-000048050000}"/>
    <cellStyle name="標準 2 3 12" xfId="1179" xr:uid="{00000000-0005-0000-0000-000049050000}"/>
    <cellStyle name="標準 2 3 13" xfId="1180" xr:uid="{00000000-0005-0000-0000-00004A050000}"/>
    <cellStyle name="標準 2 3 14" xfId="1181" xr:uid="{00000000-0005-0000-0000-00004B050000}"/>
    <cellStyle name="標準 2 3 15" xfId="1182" xr:uid="{00000000-0005-0000-0000-00004C050000}"/>
    <cellStyle name="標準 2 3 16" xfId="1183" xr:uid="{00000000-0005-0000-0000-00004D050000}"/>
    <cellStyle name="標準 2 3 17" xfId="1184" xr:uid="{00000000-0005-0000-0000-00004E050000}"/>
    <cellStyle name="標準 2 3 18" xfId="1185" xr:uid="{00000000-0005-0000-0000-00004F050000}"/>
    <cellStyle name="標準 2 3 19" xfId="1186" xr:uid="{00000000-0005-0000-0000-000050050000}"/>
    <cellStyle name="標準 2 3 2" xfId="1187" xr:uid="{00000000-0005-0000-0000-000051050000}"/>
    <cellStyle name="標準 2 3 2 2" xfId="1188" xr:uid="{00000000-0005-0000-0000-000052050000}"/>
    <cellStyle name="標準 2 3 2 2 2" xfId="1189" xr:uid="{00000000-0005-0000-0000-000053050000}"/>
    <cellStyle name="標準 2 3 2 2_23_CRUDマトリックス(機能レベル)" xfId="1190" xr:uid="{00000000-0005-0000-0000-000054050000}"/>
    <cellStyle name="標準 2 3 2_23_CRUDマトリックス(機能レベル)" xfId="1191" xr:uid="{00000000-0005-0000-0000-000055050000}"/>
    <cellStyle name="標準 2 3 20" xfId="1192" xr:uid="{00000000-0005-0000-0000-000056050000}"/>
    <cellStyle name="標準 2 3 21" xfId="1193" xr:uid="{00000000-0005-0000-0000-000057050000}"/>
    <cellStyle name="標準 2 3 22" xfId="1194" xr:uid="{00000000-0005-0000-0000-000058050000}"/>
    <cellStyle name="標準 2 3 23" xfId="1195" xr:uid="{00000000-0005-0000-0000-000059050000}"/>
    <cellStyle name="標準 2 3 24" xfId="1196" xr:uid="{00000000-0005-0000-0000-00005A050000}"/>
    <cellStyle name="標準 2 3 25" xfId="1197" xr:uid="{00000000-0005-0000-0000-00005B050000}"/>
    <cellStyle name="標準 2 3 26" xfId="1198" xr:uid="{00000000-0005-0000-0000-00005C050000}"/>
    <cellStyle name="標準 2 3 27" xfId="1199" xr:uid="{00000000-0005-0000-0000-00005D050000}"/>
    <cellStyle name="標準 2 3 28" xfId="1200" xr:uid="{00000000-0005-0000-0000-00005E050000}"/>
    <cellStyle name="標準 2 3 29" xfId="1201" xr:uid="{00000000-0005-0000-0000-00005F050000}"/>
    <cellStyle name="標準 2 3 3" xfId="1202" xr:uid="{00000000-0005-0000-0000-000060050000}"/>
    <cellStyle name="標準 2 3 30" xfId="1568" xr:uid="{00000000-0005-0000-0000-000061050000}"/>
    <cellStyle name="標準 2 3 4" xfId="1203" xr:uid="{00000000-0005-0000-0000-000062050000}"/>
    <cellStyle name="標準 2 3 5" xfId="1204" xr:uid="{00000000-0005-0000-0000-000063050000}"/>
    <cellStyle name="標準 2 3 6" xfId="1205" xr:uid="{00000000-0005-0000-0000-000064050000}"/>
    <cellStyle name="標準 2 3 7" xfId="1206" xr:uid="{00000000-0005-0000-0000-000065050000}"/>
    <cellStyle name="標準 2 3 8" xfId="1207" xr:uid="{00000000-0005-0000-0000-000066050000}"/>
    <cellStyle name="標準 2 3 9" xfId="1208" xr:uid="{00000000-0005-0000-0000-000067050000}"/>
    <cellStyle name="標準 2 3_23_CRUDマトリックス(機能レベル)" xfId="1209" xr:uid="{00000000-0005-0000-0000-000068050000}"/>
    <cellStyle name="標準 2 4" xfId="1210" xr:uid="{00000000-0005-0000-0000-000069050000}"/>
    <cellStyle name="標準 2 4 10" xfId="1211" xr:uid="{00000000-0005-0000-0000-00006A050000}"/>
    <cellStyle name="標準 2 4 11" xfId="1212" xr:uid="{00000000-0005-0000-0000-00006B050000}"/>
    <cellStyle name="標準 2 4 12" xfId="1213" xr:uid="{00000000-0005-0000-0000-00006C050000}"/>
    <cellStyle name="標準 2 4 13" xfId="1214" xr:uid="{00000000-0005-0000-0000-00006D050000}"/>
    <cellStyle name="標準 2 4 14" xfId="1215" xr:uid="{00000000-0005-0000-0000-00006E050000}"/>
    <cellStyle name="標準 2 4 15" xfId="1216" xr:uid="{00000000-0005-0000-0000-00006F050000}"/>
    <cellStyle name="標準 2 4 16" xfId="1217" xr:uid="{00000000-0005-0000-0000-000070050000}"/>
    <cellStyle name="標準 2 4 17" xfId="1218" xr:uid="{00000000-0005-0000-0000-000071050000}"/>
    <cellStyle name="標準 2 4 18" xfId="1219" xr:uid="{00000000-0005-0000-0000-000072050000}"/>
    <cellStyle name="標準 2 4 19" xfId="1220" xr:uid="{00000000-0005-0000-0000-000073050000}"/>
    <cellStyle name="標準 2 4 2" xfId="1221" xr:uid="{00000000-0005-0000-0000-000074050000}"/>
    <cellStyle name="標準 2 4 20" xfId="1222" xr:uid="{00000000-0005-0000-0000-000075050000}"/>
    <cellStyle name="標準 2 4 21" xfId="1223" xr:uid="{00000000-0005-0000-0000-000076050000}"/>
    <cellStyle name="標準 2 4 22" xfId="1224" xr:uid="{00000000-0005-0000-0000-000077050000}"/>
    <cellStyle name="標準 2 4 23" xfId="1225" xr:uid="{00000000-0005-0000-0000-000078050000}"/>
    <cellStyle name="標準 2 4 24" xfId="1226" xr:uid="{00000000-0005-0000-0000-000079050000}"/>
    <cellStyle name="標準 2 4 3" xfId="1227" xr:uid="{00000000-0005-0000-0000-00007A050000}"/>
    <cellStyle name="標準 2 4 4" xfId="1228" xr:uid="{00000000-0005-0000-0000-00007B050000}"/>
    <cellStyle name="標準 2 4 5" xfId="1229" xr:uid="{00000000-0005-0000-0000-00007C050000}"/>
    <cellStyle name="標準 2 4 6" xfId="1230" xr:uid="{00000000-0005-0000-0000-00007D050000}"/>
    <cellStyle name="標準 2 4 7" xfId="1231" xr:uid="{00000000-0005-0000-0000-00007E050000}"/>
    <cellStyle name="標準 2 4 8" xfId="1232" xr:uid="{00000000-0005-0000-0000-00007F050000}"/>
    <cellStyle name="標準 2 4 9" xfId="1233" xr:uid="{00000000-0005-0000-0000-000080050000}"/>
    <cellStyle name="標準 2 4_23_CRUDマトリックス(機能レベル)" xfId="1234" xr:uid="{00000000-0005-0000-0000-000081050000}"/>
    <cellStyle name="標準 2 5" xfId="1235" xr:uid="{00000000-0005-0000-0000-000082050000}"/>
    <cellStyle name="標準 2 5 10" xfId="1236" xr:uid="{00000000-0005-0000-0000-000083050000}"/>
    <cellStyle name="標準 2 5 11" xfId="1237" xr:uid="{00000000-0005-0000-0000-000084050000}"/>
    <cellStyle name="標準 2 5 12" xfId="1238" xr:uid="{00000000-0005-0000-0000-000085050000}"/>
    <cellStyle name="標準 2 5 13" xfId="1239" xr:uid="{00000000-0005-0000-0000-000086050000}"/>
    <cellStyle name="標準 2 5 14" xfId="1240" xr:uid="{00000000-0005-0000-0000-000087050000}"/>
    <cellStyle name="標準 2 5 15" xfId="1241" xr:uid="{00000000-0005-0000-0000-000088050000}"/>
    <cellStyle name="標準 2 5 16" xfId="1242" xr:uid="{00000000-0005-0000-0000-000089050000}"/>
    <cellStyle name="標準 2 5 17" xfId="1243" xr:uid="{00000000-0005-0000-0000-00008A050000}"/>
    <cellStyle name="標準 2 5 18" xfId="1244" xr:uid="{00000000-0005-0000-0000-00008B050000}"/>
    <cellStyle name="標準 2 5 19" xfId="1245" xr:uid="{00000000-0005-0000-0000-00008C050000}"/>
    <cellStyle name="標準 2 5 2" xfId="1246" xr:uid="{00000000-0005-0000-0000-00008D050000}"/>
    <cellStyle name="標準 2 5 2 2" xfId="1549" xr:uid="{00000000-0005-0000-0000-00008E050000}"/>
    <cellStyle name="標準 2 5 20" xfId="1247" xr:uid="{00000000-0005-0000-0000-00008F050000}"/>
    <cellStyle name="標準 2 5 21" xfId="1248" xr:uid="{00000000-0005-0000-0000-000090050000}"/>
    <cellStyle name="標準 2 5 22" xfId="1249" xr:uid="{00000000-0005-0000-0000-000091050000}"/>
    <cellStyle name="標準 2 5 23" xfId="1250" xr:uid="{00000000-0005-0000-0000-000092050000}"/>
    <cellStyle name="標準 2 5 3" xfId="1251" xr:uid="{00000000-0005-0000-0000-000093050000}"/>
    <cellStyle name="標準 2 5 3 2" xfId="1529" xr:uid="{00000000-0005-0000-0000-000094050000}"/>
    <cellStyle name="標準 2 5 4" xfId="1252" xr:uid="{00000000-0005-0000-0000-000095050000}"/>
    <cellStyle name="標準 2 5 5" xfId="1253" xr:uid="{00000000-0005-0000-0000-000096050000}"/>
    <cellStyle name="標準 2 5 6" xfId="1254" xr:uid="{00000000-0005-0000-0000-000097050000}"/>
    <cellStyle name="標準 2 5 7" xfId="1255" xr:uid="{00000000-0005-0000-0000-000098050000}"/>
    <cellStyle name="標準 2 5 8" xfId="1256" xr:uid="{00000000-0005-0000-0000-000099050000}"/>
    <cellStyle name="標準 2 5 9" xfId="1257" xr:uid="{00000000-0005-0000-0000-00009A050000}"/>
    <cellStyle name="標準 2 5_23_CRUDマトリックス(機能レベル)" xfId="1258" xr:uid="{00000000-0005-0000-0000-00009B050000}"/>
    <cellStyle name="標準 2 6" xfId="1259" xr:uid="{00000000-0005-0000-0000-00009C050000}"/>
    <cellStyle name="標準 2 6 10" xfId="1260" xr:uid="{00000000-0005-0000-0000-00009D050000}"/>
    <cellStyle name="標準 2 6 11" xfId="1261" xr:uid="{00000000-0005-0000-0000-00009E050000}"/>
    <cellStyle name="標準 2 6 12" xfId="1262" xr:uid="{00000000-0005-0000-0000-00009F050000}"/>
    <cellStyle name="標準 2 6 13" xfId="1263" xr:uid="{00000000-0005-0000-0000-0000A0050000}"/>
    <cellStyle name="標準 2 6 14" xfId="1264" xr:uid="{00000000-0005-0000-0000-0000A1050000}"/>
    <cellStyle name="標準 2 6 15" xfId="1265" xr:uid="{00000000-0005-0000-0000-0000A2050000}"/>
    <cellStyle name="標準 2 6 16" xfId="1266" xr:uid="{00000000-0005-0000-0000-0000A3050000}"/>
    <cellStyle name="標準 2 6 17" xfId="1267" xr:uid="{00000000-0005-0000-0000-0000A4050000}"/>
    <cellStyle name="標準 2 6 18" xfId="1268" xr:uid="{00000000-0005-0000-0000-0000A5050000}"/>
    <cellStyle name="標準 2 6 19" xfId="1269" xr:uid="{00000000-0005-0000-0000-0000A6050000}"/>
    <cellStyle name="標準 2 6 2" xfId="1270" xr:uid="{00000000-0005-0000-0000-0000A7050000}"/>
    <cellStyle name="標準 2 6 20" xfId="1271" xr:uid="{00000000-0005-0000-0000-0000A8050000}"/>
    <cellStyle name="標準 2 6 21" xfId="1272" xr:uid="{00000000-0005-0000-0000-0000A9050000}"/>
    <cellStyle name="標準 2 6 22" xfId="1273" xr:uid="{00000000-0005-0000-0000-0000AA050000}"/>
    <cellStyle name="標準 2 6 3" xfId="1274" xr:uid="{00000000-0005-0000-0000-0000AB050000}"/>
    <cellStyle name="標準 2 6 4" xfId="1275" xr:uid="{00000000-0005-0000-0000-0000AC050000}"/>
    <cellStyle name="標準 2 6 5" xfId="1276" xr:uid="{00000000-0005-0000-0000-0000AD050000}"/>
    <cellStyle name="標準 2 6 6" xfId="1277" xr:uid="{00000000-0005-0000-0000-0000AE050000}"/>
    <cellStyle name="標準 2 6 7" xfId="1278" xr:uid="{00000000-0005-0000-0000-0000AF050000}"/>
    <cellStyle name="標準 2 6 8" xfId="1279" xr:uid="{00000000-0005-0000-0000-0000B0050000}"/>
    <cellStyle name="標準 2 6 9" xfId="1280" xr:uid="{00000000-0005-0000-0000-0000B1050000}"/>
    <cellStyle name="標準 2 6_23_CRUDマトリックス(機能レベル)" xfId="1281" xr:uid="{00000000-0005-0000-0000-0000B2050000}"/>
    <cellStyle name="標準 2 7" xfId="1282" xr:uid="{00000000-0005-0000-0000-0000B3050000}"/>
    <cellStyle name="標準 2 7 2" xfId="1530" xr:uid="{00000000-0005-0000-0000-0000B4050000}"/>
    <cellStyle name="標準 2 7 2 2" xfId="1531" xr:uid="{00000000-0005-0000-0000-0000B5050000}"/>
    <cellStyle name="標準 2 7 2 3" xfId="1532" xr:uid="{00000000-0005-0000-0000-0000B6050000}"/>
    <cellStyle name="標準 2 7 2 3 2" xfId="1388" xr:uid="{00000000-0005-0000-0000-0000B7050000}"/>
    <cellStyle name="標準 2 8" xfId="1283" xr:uid="{00000000-0005-0000-0000-0000B8050000}"/>
    <cellStyle name="標準 2 9" xfId="1284" xr:uid="{00000000-0005-0000-0000-0000B9050000}"/>
    <cellStyle name="標準 2 9 2" xfId="1533" xr:uid="{00000000-0005-0000-0000-0000BA050000}"/>
    <cellStyle name="標準 2 9 2 2" xfId="1534" xr:uid="{00000000-0005-0000-0000-0000BB050000}"/>
    <cellStyle name="標準 2 9 2 2 2" xfId="1535" xr:uid="{00000000-0005-0000-0000-0000BC050000}"/>
    <cellStyle name="標準 2 9 2 2 3" xfId="1536" xr:uid="{00000000-0005-0000-0000-0000BD050000}"/>
    <cellStyle name="標準 2 9 2 2 3 2" xfId="1385" xr:uid="{00000000-0005-0000-0000-0000BE050000}"/>
    <cellStyle name="標準 2 9 2 2 3 2 2" xfId="1537" xr:uid="{00000000-0005-0000-0000-0000BF050000}"/>
    <cellStyle name="標準 2 9 2 3" xfId="1538" xr:uid="{00000000-0005-0000-0000-0000C0050000}"/>
    <cellStyle name="標準 2 9 2 4" xfId="1539" xr:uid="{00000000-0005-0000-0000-0000C1050000}"/>
    <cellStyle name="標準 2 9 2 4 2" xfId="1540" xr:uid="{00000000-0005-0000-0000-0000C2050000}"/>
    <cellStyle name="標準 2 9 2 4 2 2" xfId="1541" xr:uid="{00000000-0005-0000-0000-0000C3050000}"/>
    <cellStyle name="標準 2 9 2 4 2 2 2" xfId="1542" xr:uid="{00000000-0005-0000-0000-0000C4050000}"/>
    <cellStyle name="標準 20" xfId="1543" xr:uid="{00000000-0005-0000-0000-0000C5050000}"/>
    <cellStyle name="標準 20 2" xfId="1285" xr:uid="{00000000-0005-0000-0000-0000C6050000}"/>
    <cellStyle name="標準 20 2 2" xfId="1544" xr:uid="{00000000-0005-0000-0000-0000C7050000}"/>
    <cellStyle name="標準 20 3" xfId="1286" xr:uid="{00000000-0005-0000-0000-0000C8050000}"/>
    <cellStyle name="標準 20 4" xfId="1287" xr:uid="{00000000-0005-0000-0000-0000C9050000}"/>
    <cellStyle name="標準 21" xfId="1545" xr:uid="{00000000-0005-0000-0000-0000CA050000}"/>
    <cellStyle name="標準 21 2" xfId="1288" xr:uid="{00000000-0005-0000-0000-0000CB050000}"/>
    <cellStyle name="標準 21 3" xfId="1289" xr:uid="{00000000-0005-0000-0000-0000CC050000}"/>
    <cellStyle name="標準 22" xfId="1546" xr:uid="{00000000-0005-0000-0000-0000CD050000}"/>
    <cellStyle name="標準 22 2" xfId="1290" xr:uid="{00000000-0005-0000-0000-0000CE050000}"/>
    <cellStyle name="標準 22 2 2" xfId="1547" xr:uid="{00000000-0005-0000-0000-0000CF050000}"/>
    <cellStyle name="標準 23 2" xfId="1291" xr:uid="{00000000-0005-0000-0000-0000D0050000}"/>
    <cellStyle name="標準 23 3" xfId="1292" xr:uid="{00000000-0005-0000-0000-0000D1050000}"/>
    <cellStyle name="標準 23 4" xfId="1293" xr:uid="{00000000-0005-0000-0000-0000D2050000}"/>
    <cellStyle name="標準 24 2" xfId="1294" xr:uid="{00000000-0005-0000-0000-0000D3050000}"/>
    <cellStyle name="標準 24 3" xfId="1295" xr:uid="{00000000-0005-0000-0000-0000D4050000}"/>
    <cellStyle name="標準 25 2" xfId="1296" xr:uid="{00000000-0005-0000-0000-0000D5050000}"/>
    <cellStyle name="標準 3" xfId="1297" xr:uid="{00000000-0005-0000-0000-0000D6050000}"/>
    <cellStyle name="標準 3 10" xfId="1298" xr:uid="{00000000-0005-0000-0000-0000D7050000}"/>
    <cellStyle name="標準 3 11" xfId="1299" xr:uid="{00000000-0005-0000-0000-0000D8050000}"/>
    <cellStyle name="標準 3 12" xfId="1300" xr:uid="{00000000-0005-0000-0000-0000D9050000}"/>
    <cellStyle name="標準 3 13" xfId="1301" xr:uid="{00000000-0005-0000-0000-0000DA050000}"/>
    <cellStyle name="標準 3 14" xfId="1302" xr:uid="{00000000-0005-0000-0000-0000DB050000}"/>
    <cellStyle name="標準 3 15" xfId="1303" xr:uid="{00000000-0005-0000-0000-0000DC050000}"/>
    <cellStyle name="標準 3 16" xfId="1304" xr:uid="{00000000-0005-0000-0000-0000DD050000}"/>
    <cellStyle name="標準 3 17" xfId="1305" xr:uid="{00000000-0005-0000-0000-0000DE050000}"/>
    <cellStyle name="標準 3 18" xfId="1306" xr:uid="{00000000-0005-0000-0000-0000DF050000}"/>
    <cellStyle name="標準 3 19" xfId="1307" xr:uid="{00000000-0005-0000-0000-0000E0050000}"/>
    <cellStyle name="標準 3 2" xfId="1308" xr:uid="{00000000-0005-0000-0000-0000E1050000}"/>
    <cellStyle name="標準 3 2 2" xfId="1309" xr:uid="{00000000-0005-0000-0000-0000E2050000}"/>
    <cellStyle name="標準 3 2 3" xfId="1569" xr:uid="{00000000-0005-0000-0000-0000E3050000}"/>
    <cellStyle name="標準 3 20" xfId="1310" xr:uid="{00000000-0005-0000-0000-0000E4050000}"/>
    <cellStyle name="標準 3 21" xfId="1311" xr:uid="{00000000-0005-0000-0000-0000E5050000}"/>
    <cellStyle name="標準 3 22" xfId="1312" xr:uid="{00000000-0005-0000-0000-0000E6050000}"/>
    <cellStyle name="標準 3 23" xfId="1313" xr:uid="{00000000-0005-0000-0000-0000E7050000}"/>
    <cellStyle name="標準 3 24" xfId="1314" xr:uid="{00000000-0005-0000-0000-0000E8050000}"/>
    <cellStyle name="標準 3 25" xfId="1315" xr:uid="{00000000-0005-0000-0000-0000E9050000}"/>
    <cellStyle name="標準 3 26" xfId="1316" xr:uid="{00000000-0005-0000-0000-0000EA050000}"/>
    <cellStyle name="標準 3 27" xfId="1317" xr:uid="{00000000-0005-0000-0000-0000EB050000}"/>
    <cellStyle name="標準 3 28" xfId="1318" xr:uid="{00000000-0005-0000-0000-0000EC050000}"/>
    <cellStyle name="標準 3 29" xfId="1319" xr:uid="{00000000-0005-0000-0000-0000ED050000}"/>
    <cellStyle name="標準 3 3" xfId="1320" xr:uid="{00000000-0005-0000-0000-0000EE050000}"/>
    <cellStyle name="標準 3 30" xfId="1579" xr:uid="{00000000-0005-0000-0000-0000EF050000}"/>
    <cellStyle name="標準 3 4" xfId="1321" xr:uid="{00000000-0005-0000-0000-0000F0050000}"/>
    <cellStyle name="標準 3 5" xfId="1322" xr:uid="{00000000-0005-0000-0000-0000F1050000}"/>
    <cellStyle name="標準 3 6" xfId="1323" xr:uid="{00000000-0005-0000-0000-0000F2050000}"/>
    <cellStyle name="標準 3 6 2" xfId="1591" xr:uid="{00000000-0005-0000-0000-0000F3050000}"/>
    <cellStyle name="標準 3 7" xfId="1324" xr:uid="{00000000-0005-0000-0000-0000F4050000}"/>
    <cellStyle name="標準 3 8" xfId="1325" xr:uid="{00000000-0005-0000-0000-0000F5050000}"/>
    <cellStyle name="標準 3 9" xfId="1326" xr:uid="{00000000-0005-0000-0000-0000F6050000}"/>
    <cellStyle name="標準 4" xfId="1327" xr:uid="{00000000-0005-0000-0000-0000F7050000}"/>
    <cellStyle name="標準 4 2" xfId="1328" xr:uid="{00000000-0005-0000-0000-0000F8050000}"/>
    <cellStyle name="標準 4 2 2" xfId="1329" xr:uid="{00000000-0005-0000-0000-0000F9050000}"/>
    <cellStyle name="標準 4 2 3" xfId="1570" xr:uid="{00000000-0005-0000-0000-0000FA050000}"/>
    <cellStyle name="標準 4 3" xfId="1330" xr:uid="{00000000-0005-0000-0000-0000FB050000}"/>
    <cellStyle name="標準 4 3 2" xfId="1592" xr:uid="{00000000-0005-0000-0000-0000FC050000}"/>
    <cellStyle name="標準 4 3 3" xfId="1593" xr:uid="{00000000-0005-0000-0000-0000FD050000}"/>
    <cellStyle name="標準 4 4" xfId="1331" xr:uid="{00000000-0005-0000-0000-0000FE050000}"/>
    <cellStyle name="標準 4 5" xfId="1332" xr:uid="{00000000-0005-0000-0000-0000FF050000}"/>
    <cellStyle name="標準 4 6" xfId="1571" xr:uid="{00000000-0005-0000-0000-000000060000}"/>
    <cellStyle name="標準 5" xfId="1333" xr:uid="{00000000-0005-0000-0000-000001060000}"/>
    <cellStyle name="標準 5 2" xfId="1334" xr:uid="{00000000-0005-0000-0000-000002060000}"/>
    <cellStyle name="標準 5 2 2" xfId="1572" xr:uid="{00000000-0005-0000-0000-000003060000}"/>
    <cellStyle name="標準 5 3" xfId="1573" xr:uid="{00000000-0005-0000-0000-000004060000}"/>
    <cellStyle name="標準 6" xfId="1335" xr:uid="{00000000-0005-0000-0000-000005060000}"/>
    <cellStyle name="標準 6 2" xfId="1336" xr:uid="{00000000-0005-0000-0000-000006060000}"/>
    <cellStyle name="標準 6 2 2" xfId="1337" xr:uid="{00000000-0005-0000-0000-000007060000}"/>
    <cellStyle name="標準 6 2 2 2" xfId="1338" xr:uid="{00000000-0005-0000-0000-000008060000}"/>
    <cellStyle name="標準 6 2 2 2 2" xfId="1553" xr:uid="{00000000-0005-0000-0000-000009060000}"/>
    <cellStyle name="標準 6 2 2 3" xfId="1554" xr:uid="{00000000-0005-0000-0000-00000A060000}"/>
    <cellStyle name="標準 6 2 3" xfId="1574" xr:uid="{00000000-0005-0000-0000-00000B060000}"/>
    <cellStyle name="標準 6 3" xfId="1339" xr:uid="{00000000-0005-0000-0000-00000C060000}"/>
    <cellStyle name="標準 6 3 2" xfId="1575" xr:uid="{00000000-0005-0000-0000-00000D060000}"/>
    <cellStyle name="標準 6 4" xfId="1576" xr:uid="{00000000-0005-0000-0000-00000E060000}"/>
    <cellStyle name="標準 7" xfId="1340" xr:uid="{00000000-0005-0000-0000-00000F060000}"/>
    <cellStyle name="標準 7 2" xfId="1341" xr:uid="{00000000-0005-0000-0000-000010060000}"/>
    <cellStyle name="標準 7 2 2" xfId="1577" xr:uid="{00000000-0005-0000-0000-000011060000}"/>
    <cellStyle name="標準 7 3" xfId="1342" xr:uid="{00000000-0005-0000-0000-000012060000}"/>
    <cellStyle name="標準 8" xfId="1343" xr:uid="{00000000-0005-0000-0000-000013060000}"/>
    <cellStyle name="標準 8 2" xfId="1344" xr:uid="{00000000-0005-0000-0000-000014060000}"/>
    <cellStyle name="標準 8 3" xfId="1345" xr:uid="{00000000-0005-0000-0000-000015060000}"/>
    <cellStyle name="標準 8 4" xfId="1346" xr:uid="{00000000-0005-0000-0000-000016060000}"/>
    <cellStyle name="標準 8 5" xfId="1347" xr:uid="{00000000-0005-0000-0000-000017060000}"/>
    <cellStyle name="標準 8 6" xfId="1348" xr:uid="{00000000-0005-0000-0000-000018060000}"/>
    <cellStyle name="標準 8 7" xfId="1349" xr:uid="{00000000-0005-0000-0000-000019060000}"/>
    <cellStyle name="標準 9" xfId="1350" xr:uid="{00000000-0005-0000-0000-00001A060000}"/>
    <cellStyle name="標準 9 2" xfId="1351" xr:uid="{00000000-0005-0000-0000-00001B060000}"/>
    <cellStyle name="標準 9 3" xfId="1352" xr:uid="{00000000-0005-0000-0000-00001C060000}"/>
    <cellStyle name="標準 9 4" xfId="1353" xr:uid="{00000000-0005-0000-0000-00001D060000}"/>
    <cellStyle name="標準 9 5" xfId="1354" xr:uid="{00000000-0005-0000-0000-00001E060000}"/>
    <cellStyle name="標準 9 6" xfId="1355" xr:uid="{00000000-0005-0000-0000-00001F060000}"/>
    <cellStyle name="良い 10" xfId="1356" xr:uid="{00000000-0005-0000-0000-000020060000}"/>
    <cellStyle name="良い 11" xfId="1357" xr:uid="{00000000-0005-0000-0000-000021060000}"/>
    <cellStyle name="良い 12" xfId="1358" xr:uid="{00000000-0005-0000-0000-000022060000}"/>
    <cellStyle name="良い 13" xfId="1359" xr:uid="{00000000-0005-0000-0000-000023060000}"/>
    <cellStyle name="良い 14" xfId="1360" xr:uid="{00000000-0005-0000-0000-000024060000}"/>
    <cellStyle name="良い 15" xfId="1361" xr:uid="{00000000-0005-0000-0000-000025060000}"/>
    <cellStyle name="良い 16" xfId="1362" xr:uid="{00000000-0005-0000-0000-000026060000}"/>
    <cellStyle name="良い 17" xfId="1363" xr:uid="{00000000-0005-0000-0000-000027060000}"/>
    <cellStyle name="良い 18" xfId="1364" xr:uid="{00000000-0005-0000-0000-000028060000}"/>
    <cellStyle name="良い 19" xfId="1365" xr:uid="{00000000-0005-0000-0000-000029060000}"/>
    <cellStyle name="良い 2" xfId="1366" xr:uid="{00000000-0005-0000-0000-00002A060000}"/>
    <cellStyle name="良い 2 2" xfId="1367" xr:uid="{00000000-0005-0000-0000-00002B060000}"/>
    <cellStyle name="良い 2 3" xfId="1578" xr:uid="{00000000-0005-0000-0000-00002C060000}"/>
    <cellStyle name="良い 20" xfId="1368" xr:uid="{00000000-0005-0000-0000-00002D060000}"/>
    <cellStyle name="良い 21" xfId="1369" xr:uid="{00000000-0005-0000-0000-00002E060000}"/>
    <cellStyle name="良い 22" xfId="1370" xr:uid="{00000000-0005-0000-0000-00002F060000}"/>
    <cellStyle name="良い 23" xfId="1371" xr:uid="{00000000-0005-0000-0000-000030060000}"/>
    <cellStyle name="良い 24" xfId="1372" xr:uid="{00000000-0005-0000-0000-000031060000}"/>
    <cellStyle name="良い 25" xfId="1373" xr:uid="{00000000-0005-0000-0000-000032060000}"/>
    <cellStyle name="良い 3" xfId="1374" xr:uid="{00000000-0005-0000-0000-000033060000}"/>
    <cellStyle name="良い 3 2" xfId="1375" xr:uid="{00000000-0005-0000-0000-000034060000}"/>
    <cellStyle name="良い 4" xfId="1376" xr:uid="{00000000-0005-0000-0000-000035060000}"/>
    <cellStyle name="良い 5" xfId="1377" xr:uid="{00000000-0005-0000-0000-000036060000}"/>
    <cellStyle name="良い 6" xfId="1378" xr:uid="{00000000-0005-0000-0000-000037060000}"/>
    <cellStyle name="良い 7" xfId="1379" xr:uid="{00000000-0005-0000-0000-000038060000}"/>
    <cellStyle name="良い 8" xfId="1380" xr:uid="{00000000-0005-0000-0000-000039060000}"/>
    <cellStyle name="良い 9" xfId="1381" xr:uid="{00000000-0005-0000-0000-00003A060000}"/>
  </cellStyles>
  <dxfs count="0"/>
  <tableStyles count="0" defaultTableStyle="TableStyleMedium2" defaultPivotStyle="PivotStyleLight16"/>
  <colors>
    <mruColors>
      <color rgb="FFFFCCCC"/>
      <color rgb="FF808080"/>
      <color rgb="FF7F7F7F"/>
      <color rgb="FF37609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598003639282477E-2"/>
          <c:y val="0.22755856674894709"/>
          <c:w val="0.8234954993474165"/>
          <c:h val="0.68915353148424019"/>
        </c:manualLayout>
      </c:layout>
      <c:barChart>
        <c:barDir val="col"/>
        <c:grouping val="stacked"/>
        <c:varyColors val="0"/>
        <c:ser>
          <c:idx val="2"/>
          <c:order val="0"/>
          <c:tx>
            <c:strRef>
              <c:f>'年齢階層別_普及率(金額)'!$C$9</c:f>
              <c:strCache>
                <c:ptCount val="1"/>
                <c:pt idx="0">
                  <c:v>先発品薬剤費のうちジェネリック医薬品が存在する金額範囲</c:v>
                </c:pt>
              </c:strCache>
            </c:strRef>
          </c:tx>
          <c:spPr>
            <a:pattFill prst="lgGrid">
              <a:fgClr>
                <a:srgbClr val="8EB4E3"/>
              </a:fgClr>
              <a:bgClr>
                <a:srgbClr val="4F81BD"/>
              </a:bgClr>
            </a:pattFill>
          </c:spPr>
          <c:invertIfNegative val="0"/>
          <c:cat>
            <c:strRef>
              <c:f>'年齢階層別_普及率(金額)'!$G$4:$M$4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'年齢階層別_普及率(金額)'!$G$9:$M$9</c:f>
              <c:numCache>
                <c:formatCode>General</c:formatCode>
                <c:ptCount val="7"/>
                <c:pt idx="0">
                  <c:v>57405497.006839998</c:v>
                </c:pt>
                <c:pt idx="1">
                  <c:v>184216990.09646001</c:v>
                </c:pt>
                <c:pt idx="2">
                  <c:v>9061828761.7799301</c:v>
                </c:pt>
                <c:pt idx="3">
                  <c:v>9345816066.6585102</c:v>
                </c:pt>
                <c:pt idx="4">
                  <c:v>5804688151.1872797</c:v>
                </c:pt>
                <c:pt idx="5">
                  <c:v>2420545056.1806202</c:v>
                </c:pt>
                <c:pt idx="6">
                  <c:v>580100251.66725004</c:v>
                </c:pt>
              </c:numCache>
            </c:numRef>
          </c:val>
          <c:extLst>
            <c:ext xmlns:c16="http://schemas.microsoft.com/office/drawing/2014/chart" uri="{C3380CC4-5D6E-409C-BE32-E72D297353CC}">
              <c16:uniqueId val="{00000000-A89D-45D5-864E-F401CCB0440C}"/>
            </c:ext>
          </c:extLst>
        </c:ser>
        <c:ser>
          <c:idx val="6"/>
          <c:order val="1"/>
          <c:tx>
            <c:strRef>
              <c:f>'年齢階層別_普及率(金額)'!$C$12</c:f>
              <c:strCache>
                <c:ptCount val="1"/>
                <c:pt idx="0">
                  <c:v>先発品薬剤費のうちジェネリック医薬品が存在しない金額範囲</c:v>
                </c:pt>
              </c:strCache>
            </c:strRef>
          </c:tx>
          <c:spPr>
            <a:solidFill>
              <a:srgbClr val="4F81BD"/>
            </a:solidFill>
          </c:spPr>
          <c:invertIfNegative val="0"/>
          <c:cat>
            <c:strRef>
              <c:f>'年齢階層別_普及率(金額)'!$G$4:$M$4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'年齢階層別_普及率(金額)'!$G$12:$M$12</c:f>
              <c:numCache>
                <c:formatCode>General</c:formatCode>
                <c:ptCount val="7"/>
                <c:pt idx="0">
                  <c:v>522451429.64700502</c:v>
                </c:pt>
                <c:pt idx="1">
                  <c:v>1316969983.67992</c:v>
                </c:pt>
                <c:pt idx="2">
                  <c:v>64668779223.937202</c:v>
                </c:pt>
                <c:pt idx="3">
                  <c:v>59747438065.301399</c:v>
                </c:pt>
                <c:pt idx="4">
                  <c:v>35054006544.152199</c:v>
                </c:pt>
                <c:pt idx="5">
                  <c:v>13848819884.2887</c:v>
                </c:pt>
                <c:pt idx="6">
                  <c:v>3740521173.9484401</c:v>
                </c:pt>
              </c:numCache>
            </c:numRef>
          </c:val>
          <c:extLst>
            <c:ext xmlns:c16="http://schemas.microsoft.com/office/drawing/2014/chart" uri="{C3380CC4-5D6E-409C-BE32-E72D297353CC}">
              <c16:uniqueId val="{00000001-A89D-45D5-864E-F401CCB0440C}"/>
            </c:ext>
          </c:extLst>
        </c:ser>
        <c:ser>
          <c:idx val="7"/>
          <c:order val="2"/>
          <c:tx>
            <c:strRef>
              <c:f>'年齢階層別_普及率(金額)'!$C$7</c:f>
              <c:strCache>
                <c:ptCount val="1"/>
                <c:pt idx="0">
                  <c:v>ジェネリック医薬品薬剤費</c:v>
                </c:pt>
              </c:strCache>
            </c:strRef>
          </c:tx>
          <c:spPr>
            <a:solidFill>
              <a:srgbClr val="C00000"/>
            </a:solidFill>
          </c:spPr>
          <c:invertIfNegative val="0"/>
          <c:cat>
            <c:strRef>
              <c:f>'年齢階層別_普及率(金額)'!$G$4:$M$4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'年齢階層別_普及率(金額)'!$G$7:$M$7</c:f>
              <c:numCache>
                <c:formatCode>General</c:formatCode>
                <c:ptCount val="7"/>
                <c:pt idx="0">
                  <c:v>73627431.449279994</c:v>
                </c:pt>
                <c:pt idx="1">
                  <c:v>208145970.74434</c:v>
                </c:pt>
                <c:pt idx="2">
                  <c:v>12676638585.6469</c:v>
                </c:pt>
                <c:pt idx="3">
                  <c:v>13266210743.696899</c:v>
                </c:pt>
                <c:pt idx="4">
                  <c:v>9093354629.6527004</c:v>
                </c:pt>
                <c:pt idx="5">
                  <c:v>4422069700.94664</c:v>
                </c:pt>
                <c:pt idx="6">
                  <c:v>1346628782.8857801</c:v>
                </c:pt>
              </c:numCache>
            </c:numRef>
          </c:val>
          <c:extLst>
            <c:ext xmlns:c16="http://schemas.microsoft.com/office/drawing/2014/chart" uri="{C3380CC4-5D6E-409C-BE32-E72D297353CC}">
              <c16:uniqueId val="{00000002-A89D-45D5-864E-F401CCB0440C}"/>
            </c:ext>
          </c:extLst>
        </c:ser>
        <c:dLbls>
          <c:showLegendKey val="0"/>
          <c:showVal val="0"/>
          <c:showCatName val="0"/>
          <c:showSerName val="0"/>
          <c:showPercent val="0"/>
          <c:showBubbleSize val="0"/>
        </c:dLbls>
        <c:gapWidth val="150"/>
        <c:overlap val="100"/>
        <c:axId val="389658112"/>
        <c:axId val="353516864"/>
      </c:barChart>
      <c:lineChart>
        <c:grouping val="standard"/>
        <c:varyColors val="0"/>
        <c:ser>
          <c:idx val="9"/>
          <c:order val="3"/>
          <c:tx>
            <c:strRef>
              <c:f>'年齢階層別_普及率(金額)'!$C$14</c:f>
              <c:strCache>
                <c:ptCount val="1"/>
                <c:pt idx="0">
                  <c:v>ジェネリック医薬品普及率(金額)</c:v>
                </c:pt>
              </c:strCache>
            </c:strRef>
          </c:tx>
          <c:spPr>
            <a:ln cap="rnd">
              <a:solidFill>
                <a:srgbClr val="C3D69B"/>
              </a:solidFill>
              <a:round/>
            </a:ln>
          </c:spPr>
          <c:marker>
            <c:symbol val="triangle"/>
            <c:size val="7"/>
            <c:spPr>
              <a:solidFill>
                <a:srgbClr val="C3D69B"/>
              </a:solidFill>
              <a:ln>
                <a:solidFill>
                  <a:srgbClr val="C3D69B"/>
                </a:solidFill>
              </a:ln>
            </c:spPr>
          </c:marker>
          <c:dLbls>
            <c:dLbl>
              <c:idx val="0"/>
              <c:layout>
                <c:manualLayout>
                  <c:x val="-2.4591576510478632E-2"/>
                  <c:y val="-3.26319444444444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E1-4A34-8606-DD42656654B4}"/>
                </c:ext>
              </c:extLst>
            </c:dLbl>
            <c:dLbl>
              <c:idx val="1"/>
              <c:layout>
                <c:manualLayout>
                  <c:x val="-2.4591576510478632E-2"/>
                  <c:y val="2.91041666666666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9D-45D5-864E-F401CCB0440C}"/>
                </c:ext>
              </c:extLst>
            </c:dLbl>
            <c:dLbl>
              <c:idx val="2"/>
              <c:layout>
                <c:manualLayout>
                  <c:x val="-2.4591576510478632E-2"/>
                  <c:y val="-3.2631944444444443E-2"/>
                </c:manualLayout>
              </c:layout>
              <c:numFmt formatCode="0.0%;\-0.0%;;@" sourceLinked="0"/>
              <c:spPr>
                <a:noFill/>
                <a:ln>
                  <a:noFill/>
                </a:ln>
                <a:effectLst/>
              </c:spPr>
              <c:txPr>
                <a:bodyPr/>
                <a:lstStyle/>
                <a:p>
                  <a:pPr>
                    <a:defRPr sz="1000">
                      <a:solidFill>
                        <a:schemeClr val="bg1"/>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89D-45D5-864E-F401CCB0440C}"/>
                </c:ext>
              </c:extLst>
            </c:dLbl>
            <c:dLbl>
              <c:idx val="3"/>
              <c:layout>
                <c:manualLayout>
                  <c:x val="-2.4591576510478632E-2"/>
                  <c:y val="-3.2631944444444443E-2"/>
                </c:manualLayout>
              </c:layout>
              <c:numFmt formatCode="0.0%;\-0.0%;;@" sourceLinked="0"/>
              <c:spPr>
                <a:noFill/>
                <a:ln>
                  <a:noFill/>
                </a:ln>
                <a:effectLst/>
              </c:spPr>
              <c:txPr>
                <a:bodyPr/>
                <a:lstStyle/>
                <a:p>
                  <a:pPr>
                    <a:defRPr sz="1000">
                      <a:solidFill>
                        <a:schemeClr val="bg1"/>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9D-45D5-864E-F401CCB0440C}"/>
                </c:ext>
              </c:extLst>
            </c:dLbl>
            <c:dLbl>
              <c:idx val="4"/>
              <c:layout>
                <c:manualLayout>
                  <c:x val="-2.6931122566699398E-2"/>
                  <c:y val="-3.43958333333333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E1-4A34-8606-DD42656654B4}"/>
                </c:ext>
              </c:extLst>
            </c:dLbl>
            <c:dLbl>
              <c:idx val="5"/>
              <c:layout>
                <c:manualLayout>
                  <c:x val="-2.4591576510478632E-2"/>
                  <c:y val="-3.26319444444444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E1-4A34-8606-DD42656654B4}"/>
                </c:ext>
              </c:extLst>
            </c:dLbl>
            <c:dLbl>
              <c:idx val="6"/>
              <c:layout>
                <c:manualLayout>
                  <c:x val="-2.4591576510478632E-2"/>
                  <c:y val="-3.26319444444444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E1-4A34-8606-DD42656654B4}"/>
                </c:ext>
              </c:extLst>
            </c:dLbl>
            <c:numFmt formatCode="0.0%;\-0.0%;;@" sourceLinked="0"/>
            <c:spPr>
              <a:noFill/>
              <a:ln>
                <a:noFill/>
              </a:ln>
              <a:effectLst/>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'年齢階層別_普及率(金額)'!$G$4:$M$4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'年齢階層別_普及率(金額)'!$G$14:$M$14</c:f>
              <c:numCache>
                <c:formatCode>0.0%</c:formatCode>
                <c:ptCount val="7"/>
                <c:pt idx="0">
                  <c:v>0.56190022093519942</c:v>
                </c:pt>
                <c:pt idx="1">
                  <c:v>0.53049342450240744</c:v>
                </c:pt>
                <c:pt idx="2">
                  <c:v>0.58314316198319416</c:v>
                </c:pt>
                <c:pt idx="3">
                  <c:v>0.58668826350504344</c:v>
                </c:pt>
                <c:pt idx="4">
                  <c:v>0.61037243370971173</c:v>
                </c:pt>
                <c:pt idx="5">
                  <c:v>0.64625437174299738</c:v>
                </c:pt>
                <c:pt idx="6">
                  <c:v>0.69891965021338676</c:v>
                </c:pt>
              </c:numCache>
            </c:numRef>
          </c:val>
          <c:smooth val="0"/>
          <c:extLst>
            <c:ext xmlns:c16="http://schemas.microsoft.com/office/drawing/2014/chart" uri="{C3380CC4-5D6E-409C-BE32-E72D297353CC}">
              <c16:uniqueId val="{0000000B-A89D-45D5-864E-F401CCB0440C}"/>
            </c:ext>
          </c:extLst>
        </c:ser>
        <c:dLbls>
          <c:showLegendKey val="0"/>
          <c:showVal val="0"/>
          <c:showCatName val="0"/>
          <c:showSerName val="0"/>
          <c:showPercent val="0"/>
          <c:showBubbleSize val="0"/>
        </c:dLbls>
        <c:marker val="1"/>
        <c:smooth val="0"/>
        <c:axId val="389658624"/>
        <c:axId val="392298496"/>
      </c:lineChart>
      <c:catAx>
        <c:axId val="389658112"/>
        <c:scaling>
          <c:orientation val="minMax"/>
        </c:scaling>
        <c:delete val="0"/>
        <c:axPos val="b"/>
        <c:numFmt formatCode="General" sourceLinked="1"/>
        <c:majorTickMark val="out"/>
        <c:minorTickMark val="none"/>
        <c:tickLblPos val="nextTo"/>
        <c:spPr>
          <a:ln>
            <a:solidFill>
              <a:srgbClr val="7F7F7F"/>
            </a:solidFill>
          </a:ln>
        </c:spPr>
        <c:crossAx val="353516864"/>
        <c:crosses val="autoZero"/>
        <c:auto val="1"/>
        <c:lblAlgn val="ctr"/>
        <c:lblOffset val="100"/>
        <c:noMultiLvlLbl val="0"/>
      </c:catAx>
      <c:valAx>
        <c:axId val="353516864"/>
        <c:scaling>
          <c:orientation val="minMax"/>
        </c:scaling>
        <c:delete val="0"/>
        <c:axPos val="l"/>
        <c:majorGridlines>
          <c:spPr>
            <a:ln>
              <a:solidFill>
                <a:srgbClr val="D9D9D9"/>
              </a:solidFill>
            </a:ln>
          </c:spPr>
        </c:majorGridlines>
        <c:title>
          <c:tx>
            <c:rich>
              <a:bodyPr rot="0" vert="horz"/>
              <a:lstStyle/>
              <a:p>
                <a:pPr>
                  <a:defRPr sz="1000"/>
                </a:pPr>
                <a:r>
                  <a:rPr lang="ja-JP" altLang="en-US" sz="1000"/>
                  <a:t>薬剤費（円）</a:t>
                </a:r>
              </a:p>
            </c:rich>
          </c:tx>
          <c:layout>
            <c:manualLayout>
              <c:xMode val="edge"/>
              <c:yMode val="edge"/>
              <c:x val="1.913424092671711E-2"/>
              <c:y val="0.12477782788164693"/>
            </c:manualLayout>
          </c:layout>
          <c:overlay val="0"/>
        </c:title>
        <c:numFmt formatCode="General" sourceLinked="1"/>
        <c:majorTickMark val="out"/>
        <c:minorTickMark val="none"/>
        <c:tickLblPos val="nextTo"/>
        <c:spPr>
          <a:ln>
            <a:solidFill>
              <a:srgbClr val="7F7F7F"/>
            </a:solidFill>
          </a:ln>
        </c:spPr>
        <c:crossAx val="389658112"/>
        <c:crosses val="autoZero"/>
        <c:crossBetween val="between"/>
      </c:valAx>
      <c:valAx>
        <c:axId val="392298496"/>
        <c:scaling>
          <c:orientation val="minMax"/>
        </c:scaling>
        <c:delete val="0"/>
        <c:axPos val="r"/>
        <c:title>
          <c:tx>
            <c:rich>
              <a:bodyPr rot="0" vert="horz"/>
              <a:lstStyle/>
              <a:p>
                <a:pPr>
                  <a:defRPr sz="1000"/>
                </a:pPr>
                <a:r>
                  <a:rPr lang="ja-JP" altLang="ja-JP" sz="1000" b="1" i="0" baseline="0">
                    <a:effectLst/>
                  </a:rPr>
                  <a:t>ジェネリック医薬品</a:t>
                </a:r>
                <a:endParaRPr lang="ja-JP" altLang="ja-JP" sz="1000">
                  <a:effectLst/>
                </a:endParaRPr>
              </a:p>
              <a:p>
                <a:pPr>
                  <a:defRPr sz="1000"/>
                </a:pPr>
                <a:r>
                  <a:rPr lang="ja-JP" altLang="ja-JP" sz="1000" b="1" i="0" baseline="0">
                    <a:effectLst/>
                  </a:rPr>
                  <a:t>普及率</a:t>
                </a:r>
                <a:r>
                  <a:rPr lang="ja-JP" altLang="en-US" sz="1000" b="1" i="0" baseline="0">
                    <a:effectLst/>
                  </a:rPr>
                  <a:t>（</a:t>
                </a:r>
                <a:r>
                  <a:rPr lang="en-US" altLang="ja-JP" sz="1000" b="1" i="0" baseline="0">
                    <a:effectLst/>
                  </a:rPr>
                  <a:t>%</a:t>
                </a:r>
                <a:r>
                  <a:rPr lang="ja-JP" altLang="en-US" sz="1000" b="1" i="0" baseline="0">
                    <a:effectLst/>
                  </a:rPr>
                  <a:t>）</a:t>
                </a:r>
                <a:r>
                  <a:rPr lang="en-US" altLang="ja-JP" sz="1000" b="1" i="0" baseline="0">
                    <a:effectLst/>
                  </a:rPr>
                  <a:t>※</a:t>
                </a:r>
                <a:endParaRPr lang="ja-JP" altLang="ja-JP" sz="1000">
                  <a:effectLst/>
                </a:endParaRPr>
              </a:p>
            </c:rich>
          </c:tx>
          <c:layout>
            <c:manualLayout>
              <c:xMode val="edge"/>
              <c:yMode val="edge"/>
              <c:x val="0.9021605480414544"/>
              <c:y val="0.11452053990610328"/>
            </c:manualLayout>
          </c:layout>
          <c:overlay val="0"/>
        </c:title>
        <c:numFmt formatCode="0.0%" sourceLinked="1"/>
        <c:majorTickMark val="out"/>
        <c:minorTickMark val="none"/>
        <c:tickLblPos val="nextTo"/>
        <c:spPr>
          <a:ln>
            <a:solidFill>
              <a:srgbClr val="7F7F7F"/>
            </a:solidFill>
          </a:ln>
        </c:spPr>
        <c:crossAx val="389658624"/>
        <c:crosses val="max"/>
        <c:crossBetween val="between"/>
      </c:valAx>
      <c:catAx>
        <c:axId val="389658624"/>
        <c:scaling>
          <c:orientation val="minMax"/>
        </c:scaling>
        <c:delete val="1"/>
        <c:axPos val="b"/>
        <c:numFmt formatCode="General" sourceLinked="1"/>
        <c:majorTickMark val="out"/>
        <c:minorTickMark val="none"/>
        <c:tickLblPos val="nextTo"/>
        <c:crossAx val="392298496"/>
        <c:crosses val="autoZero"/>
        <c:auto val="1"/>
        <c:lblAlgn val="ctr"/>
        <c:lblOffset val="100"/>
        <c:noMultiLvlLbl val="0"/>
      </c:catAx>
    </c:plotArea>
    <c:legend>
      <c:legendPos val="t"/>
      <c:layout>
        <c:manualLayout>
          <c:xMode val="edge"/>
          <c:yMode val="edge"/>
          <c:x val="9.0723804643153119E-2"/>
          <c:y val="2.9428333333333331E-2"/>
          <c:w val="0.79867829186259365"/>
          <c:h val="0.16208723909511311"/>
        </c:manualLayout>
      </c:layout>
      <c:overlay val="0"/>
      <c:spPr>
        <a:ln>
          <a:solidFill>
            <a:srgbClr val="7F7F7F"/>
          </a:solidFill>
        </a:ln>
      </c:spPr>
    </c:legend>
    <c:plotVisOnly val="1"/>
    <c:dispBlanksAs val="gap"/>
    <c:showDLblsOverMax val="0"/>
  </c:chart>
  <c:spPr>
    <a:ln>
      <a:solidFill>
        <a:srgbClr val="7F7F7F"/>
      </a:solidFill>
    </a:ln>
  </c:spPr>
  <c:txPr>
    <a:bodyPr/>
    <a:lstStyle/>
    <a:p>
      <a:pPr>
        <a:defRPr>
          <a:latin typeface="ＭＳ Ｐ明朝" pitchFamily="18" charset="-128"/>
          <a:ea typeface="ＭＳ Ｐ明朝" pitchFamily="18" charset="-128"/>
        </a:defRPr>
      </a:pPr>
      <a:endParaRPr lang="ja-JP"/>
    </a:p>
  </c:txPr>
  <c:printSettings>
    <c:headerFooter/>
    <c:pageMargins b="0.75000000000000566" l="0.70000000000000062" r="0.70000000000000062" t="0.75000000000000566"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598003639282477E-2"/>
          <c:y val="0.22755856674894709"/>
          <c:w val="0.8234954993474165"/>
          <c:h val="0.70050291666666664"/>
        </c:manualLayout>
      </c:layout>
      <c:barChart>
        <c:barDir val="col"/>
        <c:grouping val="stacked"/>
        <c:varyColors val="0"/>
        <c:ser>
          <c:idx val="2"/>
          <c:order val="0"/>
          <c:tx>
            <c:strRef>
              <c:f>'年齢階層別_普及率(数量)'!$C$9</c:f>
              <c:strCache>
                <c:ptCount val="1"/>
                <c:pt idx="0">
                  <c:v>先発品薬剤数量のうちジェネリック医薬品が存在する数量</c:v>
                </c:pt>
              </c:strCache>
            </c:strRef>
          </c:tx>
          <c:spPr>
            <a:pattFill prst="lgGrid">
              <a:fgClr>
                <a:srgbClr val="8EB4E3"/>
              </a:fgClr>
              <a:bgClr>
                <a:srgbClr val="4F81BD"/>
              </a:bgClr>
            </a:pattFill>
          </c:spPr>
          <c:invertIfNegative val="0"/>
          <c:cat>
            <c:strRef>
              <c:f>'年齢階層別_普及率(数量)'!$G$4:$M$4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'年齢階層別_普及率(数量)'!$G$9:$M$9</c:f>
              <c:numCache>
                <c:formatCode>General</c:formatCode>
                <c:ptCount val="7"/>
                <c:pt idx="0">
                  <c:v>781728.46917000005</c:v>
                </c:pt>
                <c:pt idx="1">
                  <c:v>2405765.2124800002</c:v>
                </c:pt>
                <c:pt idx="2">
                  <c:v>150720822.52496001</c:v>
                </c:pt>
                <c:pt idx="3">
                  <c:v>171128756.10403001</c:v>
                </c:pt>
                <c:pt idx="4">
                  <c:v>116671088.02888</c:v>
                </c:pt>
                <c:pt idx="5">
                  <c:v>51743809.052649997</c:v>
                </c:pt>
                <c:pt idx="6">
                  <c:v>13185110.762870001</c:v>
                </c:pt>
              </c:numCache>
            </c:numRef>
          </c:val>
          <c:extLst>
            <c:ext xmlns:c16="http://schemas.microsoft.com/office/drawing/2014/chart" uri="{C3380CC4-5D6E-409C-BE32-E72D297353CC}">
              <c16:uniqueId val="{00000000-7F3C-4420-8727-FB93CEA5AA87}"/>
            </c:ext>
          </c:extLst>
        </c:ser>
        <c:ser>
          <c:idx val="6"/>
          <c:order val="1"/>
          <c:tx>
            <c:strRef>
              <c:f>'年齢階層別_普及率(数量)'!$C$12</c:f>
              <c:strCache>
                <c:ptCount val="1"/>
                <c:pt idx="0">
                  <c:v>先発品薬剤数量のうちジェネリック医薬品が存在しない数量</c:v>
                </c:pt>
              </c:strCache>
            </c:strRef>
          </c:tx>
          <c:spPr>
            <a:solidFill>
              <a:srgbClr val="4F81BD"/>
            </a:solidFill>
          </c:spPr>
          <c:invertIfNegative val="0"/>
          <c:cat>
            <c:strRef>
              <c:f>'年齢階層別_普及率(数量)'!$G$4:$M$4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'年齢階層別_普及率(数量)'!$G$12:$M$12</c:f>
              <c:numCache>
                <c:formatCode>General</c:formatCode>
                <c:ptCount val="7"/>
                <c:pt idx="0">
                  <c:v>8278220.9165700004</c:v>
                </c:pt>
                <c:pt idx="1">
                  <c:v>26755887.541639999</c:v>
                </c:pt>
                <c:pt idx="2">
                  <c:v>547082083.75197995</c:v>
                </c:pt>
                <c:pt idx="3">
                  <c:v>760256347.65944004</c:v>
                </c:pt>
                <c:pt idx="4">
                  <c:v>802360146.55201995</c:v>
                </c:pt>
                <c:pt idx="5">
                  <c:v>666536628.72046006</c:v>
                </c:pt>
                <c:pt idx="6">
                  <c:v>378728141.96091998</c:v>
                </c:pt>
              </c:numCache>
            </c:numRef>
          </c:val>
          <c:extLst>
            <c:ext xmlns:c16="http://schemas.microsoft.com/office/drawing/2014/chart" uri="{C3380CC4-5D6E-409C-BE32-E72D297353CC}">
              <c16:uniqueId val="{00000001-7F3C-4420-8727-FB93CEA5AA87}"/>
            </c:ext>
          </c:extLst>
        </c:ser>
        <c:ser>
          <c:idx val="7"/>
          <c:order val="2"/>
          <c:tx>
            <c:strRef>
              <c:f>'年齢階層別_普及率(数量)'!$C$7</c:f>
              <c:strCache>
                <c:ptCount val="1"/>
                <c:pt idx="0">
                  <c:v>ジェネリック医薬品薬剤数量</c:v>
                </c:pt>
              </c:strCache>
            </c:strRef>
          </c:tx>
          <c:spPr>
            <a:solidFill>
              <a:srgbClr val="C00000"/>
            </a:solidFill>
          </c:spPr>
          <c:invertIfNegative val="0"/>
          <c:cat>
            <c:strRef>
              <c:f>'年齢階層別_普及率(数量)'!$G$4:$M$4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'年齢階層別_普及率(数量)'!$G$7:$M$7</c:f>
              <c:numCache>
                <c:formatCode>General</c:formatCode>
                <c:ptCount val="7"/>
                <c:pt idx="0">
                  <c:v>3963819.2593</c:v>
                </c:pt>
                <c:pt idx="1">
                  <c:v>11269282.68788</c:v>
                </c:pt>
                <c:pt idx="2">
                  <c:v>699543136.66229999</c:v>
                </c:pt>
                <c:pt idx="3">
                  <c:v>763923868.60672998</c:v>
                </c:pt>
                <c:pt idx="4">
                  <c:v>546957091.31541002</c:v>
                </c:pt>
                <c:pt idx="5">
                  <c:v>277329003.57562</c:v>
                </c:pt>
                <c:pt idx="6">
                  <c:v>88999843.104849994</c:v>
                </c:pt>
              </c:numCache>
            </c:numRef>
          </c:val>
          <c:extLst>
            <c:ext xmlns:c16="http://schemas.microsoft.com/office/drawing/2014/chart" uri="{C3380CC4-5D6E-409C-BE32-E72D297353CC}">
              <c16:uniqueId val="{00000002-7F3C-4420-8727-FB93CEA5AA87}"/>
            </c:ext>
          </c:extLst>
        </c:ser>
        <c:dLbls>
          <c:showLegendKey val="0"/>
          <c:showVal val="0"/>
          <c:showCatName val="0"/>
          <c:showSerName val="0"/>
          <c:showPercent val="0"/>
          <c:showBubbleSize val="0"/>
        </c:dLbls>
        <c:gapWidth val="150"/>
        <c:overlap val="100"/>
        <c:axId val="390797312"/>
        <c:axId val="392300800"/>
      </c:barChart>
      <c:lineChart>
        <c:grouping val="standard"/>
        <c:varyColors val="0"/>
        <c:ser>
          <c:idx val="9"/>
          <c:order val="3"/>
          <c:tx>
            <c:strRef>
              <c:f>'年齢階層別_普及率(数量)'!$C$13</c:f>
              <c:strCache>
                <c:ptCount val="1"/>
                <c:pt idx="0">
                  <c:v>ジェネリック医薬品普及率(数量)</c:v>
                </c:pt>
              </c:strCache>
            </c:strRef>
          </c:tx>
          <c:spPr>
            <a:ln>
              <a:solidFill>
                <a:srgbClr val="93CDDD"/>
              </a:solidFill>
            </a:ln>
          </c:spPr>
          <c:marker>
            <c:symbol val="square"/>
            <c:size val="7"/>
            <c:spPr>
              <a:solidFill>
                <a:srgbClr val="93CDDD"/>
              </a:solidFill>
              <a:ln>
                <a:solidFill>
                  <a:srgbClr val="93CDDD"/>
                </a:solidFill>
              </a:ln>
            </c:spPr>
          </c:marker>
          <c:dLbls>
            <c:dLbl>
              <c:idx val="0"/>
              <c:layout>
                <c:manualLayout>
                  <c:x val="-2.4589780430297671E-2"/>
                  <c:y val="-2.91206764724111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B5-4B57-98E3-AD97CE90CC2D}"/>
                </c:ext>
              </c:extLst>
            </c:dLbl>
            <c:dLbl>
              <c:idx val="1"/>
              <c:layout>
                <c:manualLayout>
                  <c:x val="-2.4589780430297671E-2"/>
                  <c:y val="-2.91206764724111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B5-4B57-98E3-AD97CE90CC2D}"/>
                </c:ext>
              </c:extLst>
            </c:dLbl>
            <c:dLbl>
              <c:idx val="2"/>
              <c:layout>
                <c:manualLayout>
                  <c:x val="-2.4589780430297671E-2"/>
                  <c:y val="-2.9120676472411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B5-4B57-98E3-AD97CE90CC2D}"/>
                </c:ext>
              </c:extLst>
            </c:dLbl>
            <c:dLbl>
              <c:idx val="3"/>
              <c:layout>
                <c:manualLayout>
                  <c:x val="-2.4589780430297671E-2"/>
                  <c:y val="-2.9120676472411164E-2"/>
                </c:manualLayout>
              </c:layout>
              <c:numFmt formatCode="0.0%;\-0.0%;;@" sourceLinked="0"/>
              <c:spPr>
                <a:noFill/>
                <a:ln>
                  <a:noFill/>
                </a:ln>
                <a:effectLst/>
              </c:spPr>
              <c:txPr>
                <a:bodyPr/>
                <a:lstStyle/>
                <a:p>
                  <a:pPr>
                    <a:defRPr sz="1000" baseline="0">
                      <a:solidFill>
                        <a:schemeClr val="bg1"/>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F3C-4420-8727-FB93CEA5AA87}"/>
                </c:ext>
              </c:extLst>
            </c:dLbl>
            <c:dLbl>
              <c:idx val="4"/>
              <c:layout>
                <c:manualLayout>
                  <c:x val="-2.4589780430297671E-2"/>
                  <c:y val="-2.91206764724111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CB5-4B57-98E3-AD97CE90CC2D}"/>
                </c:ext>
              </c:extLst>
            </c:dLbl>
            <c:dLbl>
              <c:idx val="5"/>
              <c:layout>
                <c:manualLayout>
                  <c:x val="-2.4589780430297671E-2"/>
                  <c:y val="-2.91206764724111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B2-4AA0-9E25-8708D7379853}"/>
                </c:ext>
              </c:extLst>
            </c:dLbl>
            <c:dLbl>
              <c:idx val="6"/>
              <c:layout>
                <c:manualLayout>
                  <c:x val="-2.4589780430297671E-2"/>
                  <c:y val="-2.91206764724111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CB5-4B57-98E3-AD97CE90CC2D}"/>
                </c:ext>
              </c:extLst>
            </c:dLbl>
            <c:numFmt formatCode="0.0%;\-0.0%;;@" sourceLinked="0"/>
            <c:spPr>
              <a:noFill/>
              <a:ln>
                <a:noFill/>
              </a:ln>
              <a:effectLst/>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'年齢階層別_普及率(数量)'!$G$4:$M$4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'年齢階層別_普及率(数量)'!$G$13:$M$13</c:f>
              <c:numCache>
                <c:formatCode>0.0%</c:formatCode>
                <c:ptCount val="7"/>
                <c:pt idx="0">
                  <c:v>0.83527118176893034</c:v>
                </c:pt>
                <c:pt idx="1">
                  <c:v>0.8240762862397969</c:v>
                </c:pt>
                <c:pt idx="2">
                  <c:v>0.82273643273198449</c:v>
                </c:pt>
                <c:pt idx="3">
                  <c:v>0.816984893062072</c:v>
                </c:pt>
                <c:pt idx="4">
                  <c:v>0.82419208276514266</c:v>
                </c:pt>
                <c:pt idx="5">
                  <c:v>0.84275878447879782</c:v>
                </c:pt>
                <c:pt idx="6">
                  <c:v>0.87096817815332839</c:v>
                </c:pt>
              </c:numCache>
            </c:numRef>
          </c:val>
          <c:smooth val="0"/>
          <c:extLst>
            <c:ext xmlns:c16="http://schemas.microsoft.com/office/drawing/2014/chart" uri="{C3380CC4-5D6E-409C-BE32-E72D297353CC}">
              <c16:uniqueId val="{0000000B-7F3C-4420-8727-FB93CEA5AA87}"/>
            </c:ext>
          </c:extLst>
        </c:ser>
        <c:dLbls>
          <c:showLegendKey val="0"/>
          <c:showVal val="0"/>
          <c:showCatName val="0"/>
          <c:showSerName val="0"/>
          <c:showPercent val="0"/>
          <c:showBubbleSize val="0"/>
        </c:dLbls>
        <c:marker val="1"/>
        <c:smooth val="0"/>
        <c:axId val="390797824"/>
        <c:axId val="392301376"/>
      </c:lineChart>
      <c:catAx>
        <c:axId val="390797312"/>
        <c:scaling>
          <c:orientation val="minMax"/>
        </c:scaling>
        <c:delete val="0"/>
        <c:axPos val="b"/>
        <c:numFmt formatCode="General" sourceLinked="1"/>
        <c:majorTickMark val="out"/>
        <c:minorTickMark val="none"/>
        <c:tickLblPos val="nextTo"/>
        <c:spPr>
          <a:ln>
            <a:solidFill>
              <a:srgbClr val="7F7F7F"/>
            </a:solidFill>
          </a:ln>
        </c:spPr>
        <c:crossAx val="392300800"/>
        <c:crosses val="autoZero"/>
        <c:auto val="1"/>
        <c:lblAlgn val="ctr"/>
        <c:lblOffset val="100"/>
        <c:noMultiLvlLbl val="0"/>
      </c:catAx>
      <c:valAx>
        <c:axId val="392300800"/>
        <c:scaling>
          <c:orientation val="minMax"/>
        </c:scaling>
        <c:delete val="0"/>
        <c:axPos val="l"/>
        <c:majorGridlines>
          <c:spPr>
            <a:ln>
              <a:solidFill>
                <a:srgbClr val="D9D9D9"/>
              </a:solidFill>
            </a:ln>
          </c:spPr>
        </c:majorGridlines>
        <c:title>
          <c:tx>
            <c:rich>
              <a:bodyPr rot="0" vert="horz"/>
              <a:lstStyle/>
              <a:p>
                <a:pPr>
                  <a:defRPr sz="1000"/>
                </a:pPr>
                <a:r>
                  <a:rPr lang="ja-JP" altLang="en-US" sz="1000"/>
                  <a:t>薬剤数量（数）</a:t>
                </a:r>
              </a:p>
            </c:rich>
          </c:tx>
          <c:layout>
            <c:manualLayout>
              <c:xMode val="edge"/>
              <c:yMode val="edge"/>
              <c:x val="1.0938617841206623E-2"/>
              <c:y val="0.12477769639397197"/>
            </c:manualLayout>
          </c:layout>
          <c:overlay val="0"/>
        </c:title>
        <c:numFmt formatCode="General" sourceLinked="1"/>
        <c:majorTickMark val="out"/>
        <c:minorTickMark val="none"/>
        <c:tickLblPos val="nextTo"/>
        <c:spPr>
          <a:ln>
            <a:solidFill>
              <a:srgbClr val="7F7F7F"/>
            </a:solidFill>
          </a:ln>
        </c:spPr>
        <c:crossAx val="390797312"/>
        <c:crosses val="autoZero"/>
        <c:crossBetween val="between"/>
      </c:valAx>
      <c:valAx>
        <c:axId val="392301376"/>
        <c:scaling>
          <c:orientation val="minMax"/>
          <c:min val="0"/>
        </c:scaling>
        <c:delete val="0"/>
        <c:axPos val="r"/>
        <c:title>
          <c:tx>
            <c:rich>
              <a:bodyPr rot="0" vert="horz"/>
              <a:lstStyle/>
              <a:p>
                <a:pPr>
                  <a:defRPr sz="1000"/>
                </a:pPr>
                <a:r>
                  <a:rPr lang="ja-JP" altLang="ja-JP" sz="1000" b="1" i="0" baseline="0">
                    <a:effectLst/>
                  </a:rPr>
                  <a:t>ジェネリック医薬品</a:t>
                </a:r>
                <a:endParaRPr lang="ja-JP" altLang="ja-JP" sz="1000">
                  <a:effectLst/>
                </a:endParaRPr>
              </a:p>
              <a:p>
                <a:pPr>
                  <a:defRPr sz="1000"/>
                </a:pPr>
                <a:r>
                  <a:rPr lang="ja-JP" altLang="ja-JP" sz="1000" b="1" i="0" baseline="0">
                    <a:effectLst/>
                  </a:rPr>
                  <a:t>普及率（</a:t>
                </a:r>
                <a:r>
                  <a:rPr lang="en-US" altLang="ja-JP" sz="1000" b="1" i="0" baseline="0">
                    <a:effectLst/>
                  </a:rPr>
                  <a:t>%</a:t>
                </a:r>
                <a:r>
                  <a:rPr lang="ja-JP" altLang="ja-JP" sz="1000" b="1" i="0" baseline="0">
                    <a:effectLst/>
                  </a:rPr>
                  <a:t>）</a:t>
                </a:r>
                <a:r>
                  <a:rPr lang="en-US" altLang="ja-JP" sz="1000" b="1" i="0" baseline="0">
                    <a:effectLst/>
                  </a:rPr>
                  <a:t>※</a:t>
                </a:r>
                <a:endParaRPr lang="ja-JP" altLang="ja-JP" sz="1000">
                  <a:effectLst/>
                </a:endParaRPr>
              </a:p>
            </c:rich>
          </c:tx>
          <c:layout>
            <c:manualLayout>
              <c:xMode val="edge"/>
              <c:yMode val="edge"/>
              <c:x val="0.90828341301141824"/>
              <c:y val="0.11452053990610328"/>
            </c:manualLayout>
          </c:layout>
          <c:overlay val="0"/>
        </c:title>
        <c:numFmt formatCode="0.0%" sourceLinked="1"/>
        <c:majorTickMark val="out"/>
        <c:minorTickMark val="none"/>
        <c:tickLblPos val="nextTo"/>
        <c:spPr>
          <a:ln>
            <a:solidFill>
              <a:srgbClr val="7F7F7F"/>
            </a:solidFill>
          </a:ln>
        </c:spPr>
        <c:crossAx val="390797824"/>
        <c:crosses val="max"/>
        <c:crossBetween val="between"/>
      </c:valAx>
      <c:catAx>
        <c:axId val="390797824"/>
        <c:scaling>
          <c:orientation val="minMax"/>
        </c:scaling>
        <c:delete val="1"/>
        <c:axPos val="b"/>
        <c:numFmt formatCode="General" sourceLinked="1"/>
        <c:majorTickMark val="out"/>
        <c:minorTickMark val="none"/>
        <c:tickLblPos val="nextTo"/>
        <c:crossAx val="392301376"/>
        <c:crosses val="autoZero"/>
        <c:auto val="1"/>
        <c:lblAlgn val="ctr"/>
        <c:lblOffset val="100"/>
        <c:noMultiLvlLbl val="0"/>
      </c:catAx>
    </c:plotArea>
    <c:legend>
      <c:legendPos val="t"/>
      <c:layout>
        <c:manualLayout>
          <c:xMode val="edge"/>
          <c:yMode val="edge"/>
          <c:x val="9.3220949957591184E-2"/>
          <c:y val="2.9428333333333331E-2"/>
          <c:w val="0.79257187950937946"/>
          <c:h val="0.16785919689072898"/>
        </c:manualLayout>
      </c:layout>
      <c:overlay val="0"/>
      <c:spPr>
        <a:ln>
          <a:solidFill>
            <a:srgbClr val="7F7F7F"/>
          </a:solidFill>
        </a:ln>
      </c:spPr>
    </c:legend>
    <c:plotVisOnly val="1"/>
    <c:dispBlanksAs val="gap"/>
    <c:showDLblsOverMax val="0"/>
  </c:chart>
  <c:spPr>
    <a:ln>
      <a:solidFill>
        <a:srgbClr val="7F7F7F"/>
      </a:solidFill>
    </a:ln>
  </c:spPr>
  <c:txPr>
    <a:bodyPr/>
    <a:lstStyle/>
    <a:p>
      <a:pPr>
        <a:defRPr>
          <a:latin typeface="ＭＳ Ｐ明朝" pitchFamily="18" charset="-128"/>
          <a:ea typeface="ＭＳ Ｐ明朝" pitchFamily="18" charset="-128"/>
        </a:defRPr>
      </a:pPr>
      <a:endParaRPr lang="ja-JP"/>
    </a:p>
  </c:txPr>
  <c:printSettings>
    <c:headerFooter/>
    <c:pageMargins b="0.75000000000000566" l="0.70000000000000062" r="0.70000000000000062" t="0.75000000000000566"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57246376811595"/>
          <c:y val="7.8162778672273808E-2"/>
          <c:w val="0.79551908212560385"/>
          <c:h val="0.91713182910959656"/>
        </c:manualLayout>
      </c:layout>
      <c:barChart>
        <c:barDir val="bar"/>
        <c:grouping val="clustered"/>
        <c:varyColors val="0"/>
        <c:ser>
          <c:idx val="0"/>
          <c:order val="0"/>
          <c:tx>
            <c:strRef>
              <c:f>市区町村別_普及率!$Q$4</c:f>
              <c:strCache>
                <c:ptCount val="1"/>
                <c:pt idx="0">
                  <c:v>令和6年度普及率 金額ベース</c:v>
                </c:pt>
              </c:strCache>
            </c:strRef>
          </c:tx>
          <c:spPr>
            <a:solidFill>
              <a:schemeClr val="accent4">
                <a:lumMod val="60000"/>
                <a:lumOff val="40000"/>
              </a:schemeClr>
            </a:solidFill>
            <a:ln>
              <a:noFill/>
            </a:ln>
          </c:spPr>
          <c:invertIfNegative val="0"/>
          <c:dLbls>
            <c:dLbl>
              <c:idx val="45"/>
              <c:layout>
                <c:manualLayout>
                  <c:x val="1.526563038278636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378-494A-86E6-89D9D1F52C1D}"/>
                </c:ext>
              </c:extLst>
            </c:dLbl>
            <c:dLbl>
              <c:idx val="46"/>
              <c:layout>
                <c:manualLayout>
                  <c:x val="4.579689114836133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378-494A-86E6-89D9D1F52C1D}"/>
                </c:ext>
              </c:extLst>
            </c:dLbl>
            <c:dLbl>
              <c:idx val="47"/>
              <c:layout>
                <c:manualLayout>
                  <c:x val="4.579689114836133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378-494A-86E6-89D9D1F52C1D}"/>
                </c:ext>
              </c:extLst>
            </c:dLbl>
            <c:dLbl>
              <c:idx val="48"/>
              <c:layout>
                <c:manualLayout>
                  <c:x val="6.106252153114994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378-494A-86E6-89D9D1F52C1D}"/>
                </c:ext>
              </c:extLst>
            </c:dLbl>
            <c:dLbl>
              <c:idx val="49"/>
              <c:layout>
                <c:manualLayout>
                  <c:x val="7.63281519139363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378-494A-86E6-89D9D1F52C1D}"/>
                </c:ext>
              </c:extLst>
            </c:dLbl>
            <c:dLbl>
              <c:idx val="50"/>
              <c:layout>
                <c:manualLayout>
                  <c:x val="7.632815191393742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378-494A-86E6-89D9D1F52C1D}"/>
                </c:ext>
              </c:extLst>
            </c:dLbl>
            <c:dLbl>
              <c:idx val="51"/>
              <c:layout>
                <c:manualLayout>
                  <c:x val="9.159378229672379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378-494A-86E6-89D9D1F52C1D}"/>
                </c:ext>
              </c:extLst>
            </c:dLbl>
            <c:dLbl>
              <c:idx val="52"/>
              <c:layout>
                <c:manualLayout>
                  <c:x val="1.068594126795112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378-494A-86E6-89D9D1F52C1D}"/>
                </c:ext>
              </c:extLst>
            </c:dLbl>
            <c:dLbl>
              <c:idx val="53"/>
              <c:layout>
                <c:manualLayout>
                  <c:x val="1.0685941267951127E-2"/>
                  <c:y val="4.7619047619047617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378-494A-86E6-89D9D1F52C1D}"/>
                </c:ext>
              </c:extLst>
            </c:dLbl>
            <c:dLbl>
              <c:idx val="54"/>
              <c:layout>
                <c:manualLayout>
                  <c:x val="1.373906734450873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378-494A-86E6-89D9D1F52C1D}"/>
                </c:ext>
              </c:extLst>
            </c:dLbl>
            <c:dLbl>
              <c:idx val="55"/>
              <c:layout>
                <c:manualLayout>
                  <c:x val="1.67921934210661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378-494A-86E6-89D9D1F52C1D}"/>
                </c:ext>
              </c:extLst>
            </c:dLbl>
            <c:dLbl>
              <c:idx val="56"/>
              <c:layout>
                <c:manualLayout>
                  <c:x val="2.13718825359024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378-494A-86E6-89D9D1F52C1D}"/>
                </c:ext>
              </c:extLst>
            </c:dLbl>
            <c:dLbl>
              <c:idx val="57"/>
              <c:layout>
                <c:manualLayout>
                  <c:x val="2.289844557418122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378-494A-86E6-89D9D1F52C1D}"/>
                </c:ext>
              </c:extLst>
            </c:dLbl>
            <c:dLbl>
              <c:idx val="58"/>
              <c:layout>
                <c:manualLayout>
                  <c:x val="2.442500861245997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378-494A-86E6-89D9D1F52C1D}"/>
                </c:ext>
              </c:extLst>
            </c:dLbl>
            <c:dLbl>
              <c:idx val="59"/>
              <c:layout>
                <c:manualLayout>
                  <c:x val="2.442500861245986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78-494A-86E6-89D9D1F52C1D}"/>
                </c:ext>
              </c:extLst>
            </c:dLbl>
            <c:dLbl>
              <c:idx val="60"/>
              <c:layout>
                <c:manualLayout>
                  <c:x val="2.747813468901736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78-494A-86E6-89D9D1F52C1D}"/>
                </c:ext>
              </c:extLst>
            </c:dLbl>
            <c:dLbl>
              <c:idx val="61"/>
              <c:layout>
                <c:manualLayout>
                  <c:x val="3.205782380385360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78-494A-86E6-89D9D1F52C1D}"/>
                </c:ext>
              </c:extLst>
            </c:dLbl>
            <c:dLbl>
              <c:idx val="62"/>
              <c:layout>
                <c:manualLayout>
                  <c:x val="3.205782380385360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78-494A-86E6-89D9D1F52C1D}"/>
                </c:ext>
              </c:extLst>
            </c:dLbl>
            <c:dLbl>
              <c:idx val="63"/>
              <c:layout>
                <c:manualLayout>
                  <c:x val="3.358438684213235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78-494A-86E6-89D9D1F52C1D}"/>
                </c:ext>
              </c:extLst>
            </c:dLbl>
            <c:dLbl>
              <c:idx val="64"/>
              <c:layout>
                <c:manualLayout>
                  <c:x val="3.358438684213246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78-494A-86E6-89D9D1F52C1D}"/>
                </c:ext>
              </c:extLst>
            </c:dLbl>
            <c:dLbl>
              <c:idx val="65"/>
              <c:layout>
                <c:manualLayout>
                  <c:x val="-6.106252153114994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78-494A-86E6-89D9D1F52C1D}"/>
                </c:ext>
              </c:extLst>
            </c:dLbl>
            <c:spPr>
              <a:noFill/>
              <a:ln>
                <a:noFill/>
              </a:ln>
              <a:effectLst/>
            </c:spPr>
            <c:txPr>
              <a:bodyPr wrap="square" lIns="38100" tIns="19050" rIns="38100" bIns="19050" anchor="ctr">
                <a:spAutoFit/>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市区町村別_普及率!$Q$6:$Q$79</c:f>
              <c:strCache>
                <c:ptCount val="74"/>
                <c:pt idx="0">
                  <c:v>田尻町</c:v>
                </c:pt>
                <c:pt idx="1">
                  <c:v>岬町</c:v>
                </c:pt>
                <c:pt idx="2">
                  <c:v>東淀川区</c:v>
                </c:pt>
                <c:pt idx="3">
                  <c:v>摂津市</c:v>
                </c:pt>
                <c:pt idx="4">
                  <c:v>高槻市</c:v>
                </c:pt>
                <c:pt idx="5">
                  <c:v>寝屋川市</c:v>
                </c:pt>
                <c:pt idx="6">
                  <c:v>浪速区</c:v>
                </c:pt>
                <c:pt idx="7">
                  <c:v>港区</c:v>
                </c:pt>
                <c:pt idx="8">
                  <c:v>住之江区</c:v>
                </c:pt>
                <c:pt idx="9">
                  <c:v>八尾市</c:v>
                </c:pt>
                <c:pt idx="10">
                  <c:v>淀川区</c:v>
                </c:pt>
                <c:pt idx="11">
                  <c:v>豊能町</c:v>
                </c:pt>
                <c:pt idx="12">
                  <c:v>能勢町</c:v>
                </c:pt>
                <c:pt idx="13">
                  <c:v>西淀川区</c:v>
                </c:pt>
                <c:pt idx="14">
                  <c:v>松原市</c:v>
                </c:pt>
                <c:pt idx="15">
                  <c:v>堺市堺区</c:v>
                </c:pt>
                <c:pt idx="16">
                  <c:v>西成区</c:v>
                </c:pt>
                <c:pt idx="17">
                  <c:v>太子町</c:v>
                </c:pt>
                <c:pt idx="18">
                  <c:v>茨木市</c:v>
                </c:pt>
                <c:pt idx="19">
                  <c:v>西区</c:v>
                </c:pt>
                <c:pt idx="20">
                  <c:v>枚方市</c:v>
                </c:pt>
                <c:pt idx="21">
                  <c:v>藤井寺市</c:v>
                </c:pt>
                <c:pt idx="22">
                  <c:v>羽曳野市</c:v>
                </c:pt>
                <c:pt idx="23">
                  <c:v>門真市</c:v>
                </c:pt>
                <c:pt idx="24">
                  <c:v>平野区</c:v>
                </c:pt>
                <c:pt idx="25">
                  <c:v>城東区</c:v>
                </c:pt>
                <c:pt idx="26">
                  <c:v>交野市</c:v>
                </c:pt>
                <c:pt idx="27">
                  <c:v>都島区</c:v>
                </c:pt>
                <c:pt idx="28">
                  <c:v>池田市</c:v>
                </c:pt>
                <c:pt idx="29">
                  <c:v>此花区</c:v>
                </c:pt>
                <c:pt idx="30">
                  <c:v>堺市美原区</c:v>
                </c:pt>
                <c:pt idx="31">
                  <c:v>堺市西区</c:v>
                </c:pt>
                <c:pt idx="32">
                  <c:v>泉大津市</c:v>
                </c:pt>
                <c:pt idx="33">
                  <c:v>柏原市</c:v>
                </c:pt>
                <c:pt idx="34">
                  <c:v>忠岡町</c:v>
                </c:pt>
                <c:pt idx="35">
                  <c:v>河南町</c:v>
                </c:pt>
                <c:pt idx="36">
                  <c:v>大阪市</c:v>
                </c:pt>
                <c:pt idx="37">
                  <c:v>四條畷市</c:v>
                </c:pt>
                <c:pt idx="38">
                  <c:v>住吉区</c:v>
                </c:pt>
                <c:pt idx="39">
                  <c:v>鶴見区</c:v>
                </c:pt>
                <c:pt idx="40">
                  <c:v>泉佐野市</c:v>
                </c:pt>
                <c:pt idx="41">
                  <c:v>箕面市</c:v>
                </c:pt>
                <c:pt idx="42">
                  <c:v>堺市中区</c:v>
                </c:pt>
                <c:pt idx="43">
                  <c:v>堺市</c:v>
                </c:pt>
                <c:pt idx="44">
                  <c:v>堺市北区</c:v>
                </c:pt>
                <c:pt idx="45">
                  <c:v>堺市東区</c:v>
                </c:pt>
                <c:pt idx="46">
                  <c:v>島本町</c:v>
                </c:pt>
                <c:pt idx="47">
                  <c:v>豊中市</c:v>
                </c:pt>
                <c:pt idx="48">
                  <c:v>東住吉区</c:v>
                </c:pt>
                <c:pt idx="49">
                  <c:v>富田林市</c:v>
                </c:pt>
                <c:pt idx="50">
                  <c:v>高石市</c:v>
                </c:pt>
                <c:pt idx="51">
                  <c:v>守口市</c:v>
                </c:pt>
                <c:pt idx="52">
                  <c:v>泉南市</c:v>
                </c:pt>
                <c:pt idx="53">
                  <c:v>吹田市</c:v>
                </c:pt>
                <c:pt idx="54">
                  <c:v>貝塚市</c:v>
                </c:pt>
                <c:pt idx="55">
                  <c:v>福島区</c:v>
                </c:pt>
                <c:pt idx="56">
                  <c:v>岸和田市</c:v>
                </c:pt>
                <c:pt idx="57">
                  <c:v>中央区</c:v>
                </c:pt>
                <c:pt idx="58">
                  <c:v>生野区</c:v>
                </c:pt>
                <c:pt idx="59">
                  <c:v>熊取町</c:v>
                </c:pt>
                <c:pt idx="60">
                  <c:v>旭区</c:v>
                </c:pt>
                <c:pt idx="61">
                  <c:v>東成区</c:v>
                </c:pt>
                <c:pt idx="62">
                  <c:v>和泉市</c:v>
                </c:pt>
                <c:pt idx="63">
                  <c:v>北区</c:v>
                </c:pt>
                <c:pt idx="64">
                  <c:v>阪南市</c:v>
                </c:pt>
                <c:pt idx="65">
                  <c:v>堺市南区</c:v>
                </c:pt>
                <c:pt idx="66">
                  <c:v>河内長野市</c:v>
                </c:pt>
                <c:pt idx="67">
                  <c:v>大正区</c:v>
                </c:pt>
                <c:pt idx="68">
                  <c:v>東大阪市</c:v>
                </c:pt>
                <c:pt idx="69">
                  <c:v>阿倍野区</c:v>
                </c:pt>
                <c:pt idx="70">
                  <c:v>大阪狭山市</c:v>
                </c:pt>
                <c:pt idx="71">
                  <c:v>千早赤阪村</c:v>
                </c:pt>
                <c:pt idx="72">
                  <c:v>天王寺区</c:v>
                </c:pt>
                <c:pt idx="73">
                  <c:v>大東市</c:v>
                </c:pt>
              </c:strCache>
            </c:strRef>
          </c:cat>
          <c:val>
            <c:numRef>
              <c:f>市区町村別_普及率!$R$6:$R$79</c:f>
              <c:numCache>
                <c:formatCode>0.0%</c:formatCode>
                <c:ptCount val="74"/>
                <c:pt idx="0">
                  <c:v>0.70956083803522896</c:v>
                </c:pt>
                <c:pt idx="1">
                  <c:v>0.66473628017585118</c:v>
                </c:pt>
                <c:pt idx="2">
                  <c:v>0.65460408865030162</c:v>
                </c:pt>
                <c:pt idx="3">
                  <c:v>0.65303052274597295</c:v>
                </c:pt>
                <c:pt idx="4">
                  <c:v>0.65100853520569291</c:v>
                </c:pt>
                <c:pt idx="5">
                  <c:v>0.65037319120997661</c:v>
                </c:pt>
                <c:pt idx="6">
                  <c:v>0.64780120750217873</c:v>
                </c:pt>
                <c:pt idx="7">
                  <c:v>0.64644015553934875</c:v>
                </c:pt>
                <c:pt idx="8">
                  <c:v>0.64616060543613607</c:v>
                </c:pt>
                <c:pt idx="9">
                  <c:v>0.64335450566482377</c:v>
                </c:pt>
                <c:pt idx="10">
                  <c:v>0.63808977501261943</c:v>
                </c:pt>
                <c:pt idx="11">
                  <c:v>0.63533174659471969</c:v>
                </c:pt>
                <c:pt idx="12">
                  <c:v>0.6321538755009285</c:v>
                </c:pt>
                <c:pt idx="13">
                  <c:v>0.6318629609012828</c:v>
                </c:pt>
                <c:pt idx="14">
                  <c:v>0.63083898497459112</c:v>
                </c:pt>
                <c:pt idx="15">
                  <c:v>0.63036911905098281</c:v>
                </c:pt>
                <c:pt idx="16">
                  <c:v>0.62957080976272661</c:v>
                </c:pt>
                <c:pt idx="17">
                  <c:v>0.62950999356377146</c:v>
                </c:pt>
                <c:pt idx="18">
                  <c:v>0.62745761161543745</c:v>
                </c:pt>
                <c:pt idx="19">
                  <c:v>0.62395913306347617</c:v>
                </c:pt>
                <c:pt idx="20">
                  <c:v>0.6234424287192879</c:v>
                </c:pt>
                <c:pt idx="21">
                  <c:v>0.62330094310988304</c:v>
                </c:pt>
                <c:pt idx="22">
                  <c:v>0.62219773120450306</c:v>
                </c:pt>
                <c:pt idx="23">
                  <c:v>0.61931732566923647</c:v>
                </c:pt>
                <c:pt idx="24">
                  <c:v>0.61761255149706984</c:v>
                </c:pt>
                <c:pt idx="25">
                  <c:v>0.61745967731567797</c:v>
                </c:pt>
                <c:pt idx="26">
                  <c:v>0.61745025671028031</c:v>
                </c:pt>
                <c:pt idx="27">
                  <c:v>0.61629696670255207</c:v>
                </c:pt>
                <c:pt idx="28">
                  <c:v>0.61513078291477929</c:v>
                </c:pt>
                <c:pt idx="29">
                  <c:v>0.61417717801168892</c:v>
                </c:pt>
                <c:pt idx="30">
                  <c:v>0.61156303710782967</c:v>
                </c:pt>
                <c:pt idx="31">
                  <c:v>0.61022380087948136</c:v>
                </c:pt>
                <c:pt idx="32">
                  <c:v>0.60734713685395503</c:v>
                </c:pt>
                <c:pt idx="33">
                  <c:v>0.60495983306232981</c:v>
                </c:pt>
                <c:pt idx="34">
                  <c:v>0.6049338649747571</c:v>
                </c:pt>
                <c:pt idx="35">
                  <c:v>0.60361558409018179</c:v>
                </c:pt>
                <c:pt idx="36">
                  <c:v>0.6021417300252988</c:v>
                </c:pt>
                <c:pt idx="37">
                  <c:v>0.60190685275386668</c:v>
                </c:pt>
                <c:pt idx="38">
                  <c:v>0.60136706483341895</c:v>
                </c:pt>
                <c:pt idx="39">
                  <c:v>0.60071969321199337</c:v>
                </c:pt>
                <c:pt idx="40">
                  <c:v>0.59968050511441273</c:v>
                </c:pt>
                <c:pt idx="41">
                  <c:v>0.59888354789853293</c:v>
                </c:pt>
                <c:pt idx="42">
                  <c:v>0.59879803905354367</c:v>
                </c:pt>
                <c:pt idx="43">
                  <c:v>0.59750656713484263</c:v>
                </c:pt>
                <c:pt idx="44">
                  <c:v>0.59723205167514015</c:v>
                </c:pt>
                <c:pt idx="45">
                  <c:v>0.59303167574099547</c:v>
                </c:pt>
                <c:pt idx="46">
                  <c:v>0.59240591229145079</c:v>
                </c:pt>
                <c:pt idx="47">
                  <c:v>0.59240457530221557</c:v>
                </c:pt>
                <c:pt idx="48">
                  <c:v>0.5909405987941988</c:v>
                </c:pt>
                <c:pt idx="49">
                  <c:v>0.58963210364146967</c:v>
                </c:pt>
                <c:pt idx="50">
                  <c:v>0.58880280016051856</c:v>
                </c:pt>
                <c:pt idx="51">
                  <c:v>0.58650663151027349</c:v>
                </c:pt>
                <c:pt idx="52">
                  <c:v>0.58540777445594439</c:v>
                </c:pt>
                <c:pt idx="53">
                  <c:v>0.58521122246413904</c:v>
                </c:pt>
                <c:pt idx="54">
                  <c:v>0.5831313339260018</c:v>
                </c:pt>
                <c:pt idx="55">
                  <c:v>0.58032860481305037</c:v>
                </c:pt>
                <c:pt idx="56">
                  <c:v>0.57466147691273606</c:v>
                </c:pt>
                <c:pt idx="57">
                  <c:v>0.5714831576609819</c:v>
                </c:pt>
                <c:pt idx="58">
                  <c:v>0.57134489363293428</c:v>
                </c:pt>
                <c:pt idx="59">
                  <c:v>0.57010049761625181</c:v>
                </c:pt>
                <c:pt idx="60">
                  <c:v>0.56768662453294949</c:v>
                </c:pt>
                <c:pt idx="61">
                  <c:v>0.56288236457581342</c:v>
                </c:pt>
                <c:pt idx="62">
                  <c:v>0.56230751018305503</c:v>
                </c:pt>
                <c:pt idx="63">
                  <c:v>0.56196853949231718</c:v>
                </c:pt>
                <c:pt idx="64">
                  <c:v>0.56154605940275093</c:v>
                </c:pt>
                <c:pt idx="65">
                  <c:v>0.5602030295975069</c:v>
                </c:pt>
                <c:pt idx="66">
                  <c:v>0.54281593224728164</c:v>
                </c:pt>
                <c:pt idx="67">
                  <c:v>0.54247642445938593</c:v>
                </c:pt>
                <c:pt idx="68">
                  <c:v>0.53698041984629996</c:v>
                </c:pt>
                <c:pt idx="69">
                  <c:v>0.53140164325536987</c:v>
                </c:pt>
                <c:pt idx="70">
                  <c:v>0.50764904620429707</c:v>
                </c:pt>
                <c:pt idx="71">
                  <c:v>0.50283889738800125</c:v>
                </c:pt>
                <c:pt idx="72">
                  <c:v>0.50082945746143681</c:v>
                </c:pt>
                <c:pt idx="73">
                  <c:v>0.49860643213961997</c:v>
                </c:pt>
              </c:numCache>
            </c:numRef>
          </c:val>
          <c:extLst>
            <c:ext xmlns:c16="http://schemas.microsoft.com/office/drawing/2014/chart" uri="{C3380CC4-5D6E-409C-BE32-E72D297353CC}">
              <c16:uniqueId val="{00000017-1795-48A2-8218-A2AEE4C9D01C}"/>
            </c:ext>
          </c:extLst>
        </c:ser>
        <c:dLbls>
          <c:dLblPos val="outEnd"/>
          <c:showLegendKey val="0"/>
          <c:showVal val="1"/>
          <c:showCatName val="0"/>
          <c:showSerName val="0"/>
          <c:showPercent val="0"/>
          <c:showBubbleSize val="0"/>
        </c:dLbls>
        <c:gapWidth val="150"/>
        <c:axId val="448681472"/>
        <c:axId val="448147968"/>
      </c:barChart>
      <c:scatterChart>
        <c:scatterStyle val="lineMarker"/>
        <c:varyColors val="0"/>
        <c:ser>
          <c:idx val="1"/>
          <c:order val="1"/>
          <c:tx>
            <c:v>広域連合全体</c:v>
          </c:tx>
          <c:spPr>
            <a:ln w="28575">
              <a:solidFill>
                <a:srgbClr val="BE4B48"/>
              </a:solidFill>
            </a:ln>
          </c:spPr>
          <c:marker>
            <c:symbol val="none"/>
          </c:marker>
          <c:dLbls>
            <c:dLbl>
              <c:idx val="0"/>
              <c:layout>
                <c:manualLayout>
                  <c:x val="-0.13736967852318965"/>
                  <c:y val="-0.89210273686977704"/>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455C-4DDE-9B5E-F6AEA548EFA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市区町村別_普及率!$Z$6:$Z$79</c:f>
              <c:numCache>
                <c:formatCode>0.0%</c:formatCode>
                <c:ptCount val="74"/>
                <c:pt idx="0">
                  <c:v>0.59944427462376415</c:v>
                </c:pt>
                <c:pt idx="1">
                  <c:v>0.59944427462376415</c:v>
                </c:pt>
                <c:pt idx="2">
                  <c:v>0.59944427462376415</c:v>
                </c:pt>
                <c:pt idx="3">
                  <c:v>0.59944427462376415</c:v>
                </c:pt>
                <c:pt idx="4">
                  <c:v>0.59944427462376415</c:v>
                </c:pt>
                <c:pt idx="5">
                  <c:v>0.59944427462376415</c:v>
                </c:pt>
                <c:pt idx="6">
                  <c:v>0.59944427462376415</c:v>
                </c:pt>
                <c:pt idx="7">
                  <c:v>0.59944427462376415</c:v>
                </c:pt>
                <c:pt idx="8">
                  <c:v>0.59944427462376415</c:v>
                </c:pt>
                <c:pt idx="9">
                  <c:v>0.59944427462376415</c:v>
                </c:pt>
                <c:pt idx="10">
                  <c:v>0.59944427462376415</c:v>
                </c:pt>
                <c:pt idx="11">
                  <c:v>0.59944427462376415</c:v>
                </c:pt>
                <c:pt idx="12">
                  <c:v>0.59944427462376415</c:v>
                </c:pt>
                <c:pt idx="13">
                  <c:v>0.59944427462376415</c:v>
                </c:pt>
                <c:pt idx="14">
                  <c:v>0.59944427462376415</c:v>
                </c:pt>
                <c:pt idx="15">
                  <c:v>0.59944427462376415</c:v>
                </c:pt>
                <c:pt idx="16">
                  <c:v>0.59944427462376415</c:v>
                </c:pt>
                <c:pt idx="17">
                  <c:v>0.59944427462376415</c:v>
                </c:pt>
                <c:pt idx="18">
                  <c:v>0.59944427462376415</c:v>
                </c:pt>
                <c:pt idx="19">
                  <c:v>0.59944427462376415</c:v>
                </c:pt>
                <c:pt idx="20">
                  <c:v>0.59944427462376415</c:v>
                </c:pt>
                <c:pt idx="21">
                  <c:v>0.59944427462376415</c:v>
                </c:pt>
                <c:pt idx="22">
                  <c:v>0.59944427462376415</c:v>
                </c:pt>
                <c:pt idx="23">
                  <c:v>0.59944427462376415</c:v>
                </c:pt>
                <c:pt idx="24">
                  <c:v>0.59944427462376415</c:v>
                </c:pt>
                <c:pt idx="25">
                  <c:v>0.59944427462376415</c:v>
                </c:pt>
                <c:pt idx="26">
                  <c:v>0.59944427462376415</c:v>
                </c:pt>
                <c:pt idx="27">
                  <c:v>0.59944427462376415</c:v>
                </c:pt>
                <c:pt idx="28">
                  <c:v>0.59944427462376415</c:v>
                </c:pt>
                <c:pt idx="29">
                  <c:v>0.59944427462376415</c:v>
                </c:pt>
                <c:pt idx="30">
                  <c:v>0.59944427462376415</c:v>
                </c:pt>
                <c:pt idx="31">
                  <c:v>0.59944427462376415</c:v>
                </c:pt>
                <c:pt idx="32">
                  <c:v>0.59944427462376415</c:v>
                </c:pt>
                <c:pt idx="33">
                  <c:v>0.59944427462376415</c:v>
                </c:pt>
                <c:pt idx="34">
                  <c:v>0.59944427462376415</c:v>
                </c:pt>
                <c:pt idx="35">
                  <c:v>0.59944427462376415</c:v>
                </c:pt>
                <c:pt idx="36">
                  <c:v>0.59944427462376415</c:v>
                </c:pt>
                <c:pt idx="37">
                  <c:v>0.59944427462376415</c:v>
                </c:pt>
                <c:pt idx="38">
                  <c:v>0.59944427462376415</c:v>
                </c:pt>
                <c:pt idx="39">
                  <c:v>0.59944427462376415</c:v>
                </c:pt>
                <c:pt idx="40">
                  <c:v>0.59944427462376415</c:v>
                </c:pt>
                <c:pt idx="41">
                  <c:v>0.59944427462376415</c:v>
                </c:pt>
                <c:pt idx="42">
                  <c:v>0.59944427462376415</c:v>
                </c:pt>
                <c:pt idx="43">
                  <c:v>0.59944427462376415</c:v>
                </c:pt>
                <c:pt idx="44">
                  <c:v>0.59944427462376415</c:v>
                </c:pt>
                <c:pt idx="45">
                  <c:v>0.59944427462376415</c:v>
                </c:pt>
                <c:pt idx="46">
                  <c:v>0.59944427462376415</c:v>
                </c:pt>
                <c:pt idx="47">
                  <c:v>0.59944427462376415</c:v>
                </c:pt>
                <c:pt idx="48">
                  <c:v>0.59944427462376415</c:v>
                </c:pt>
                <c:pt idx="49">
                  <c:v>0.59944427462376415</c:v>
                </c:pt>
                <c:pt idx="50">
                  <c:v>0.59944427462376415</c:v>
                </c:pt>
                <c:pt idx="51">
                  <c:v>0.59944427462376415</c:v>
                </c:pt>
                <c:pt idx="52">
                  <c:v>0.59944427462376415</c:v>
                </c:pt>
                <c:pt idx="53">
                  <c:v>0.59944427462376415</c:v>
                </c:pt>
                <c:pt idx="54">
                  <c:v>0.59944427462376415</c:v>
                </c:pt>
                <c:pt idx="55">
                  <c:v>0.59944427462376415</c:v>
                </c:pt>
                <c:pt idx="56">
                  <c:v>0.59944427462376415</c:v>
                </c:pt>
                <c:pt idx="57">
                  <c:v>0.59944427462376415</c:v>
                </c:pt>
                <c:pt idx="58">
                  <c:v>0.59944427462376415</c:v>
                </c:pt>
                <c:pt idx="59">
                  <c:v>0.59944427462376415</c:v>
                </c:pt>
                <c:pt idx="60">
                  <c:v>0.59944427462376415</c:v>
                </c:pt>
                <c:pt idx="61">
                  <c:v>0.59944427462376415</c:v>
                </c:pt>
                <c:pt idx="62">
                  <c:v>0.59944427462376415</c:v>
                </c:pt>
                <c:pt idx="63">
                  <c:v>0.59944427462376415</c:v>
                </c:pt>
                <c:pt idx="64">
                  <c:v>0.59944427462376415</c:v>
                </c:pt>
                <c:pt idx="65">
                  <c:v>0.59944427462376415</c:v>
                </c:pt>
                <c:pt idx="66">
                  <c:v>0.59944427462376415</c:v>
                </c:pt>
                <c:pt idx="67">
                  <c:v>0.59944427462376415</c:v>
                </c:pt>
                <c:pt idx="68">
                  <c:v>0.59944427462376415</c:v>
                </c:pt>
                <c:pt idx="69">
                  <c:v>0.59944427462376415</c:v>
                </c:pt>
                <c:pt idx="70">
                  <c:v>0.59944427462376415</c:v>
                </c:pt>
                <c:pt idx="71">
                  <c:v>0.59944427462376415</c:v>
                </c:pt>
                <c:pt idx="72">
                  <c:v>0.59944427462376415</c:v>
                </c:pt>
                <c:pt idx="73">
                  <c:v>0.59944427462376415</c:v>
                </c:pt>
              </c:numCache>
            </c:numRef>
          </c:xVal>
          <c:yVal>
            <c:numRef>
              <c:f>市区町村別_普及率!$AF$6:$AF$79</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18-1795-48A2-8218-A2AEE4C9D01C}"/>
            </c:ext>
          </c:extLst>
        </c:ser>
        <c:dLbls>
          <c:showLegendKey val="0"/>
          <c:showVal val="1"/>
          <c:showCatName val="0"/>
          <c:showSerName val="0"/>
          <c:showPercent val="0"/>
          <c:showBubbleSize val="0"/>
        </c:dLbls>
        <c:axId val="448149120"/>
        <c:axId val="448148544"/>
      </c:scatterChart>
      <c:catAx>
        <c:axId val="448681472"/>
        <c:scaling>
          <c:orientation val="maxMin"/>
        </c:scaling>
        <c:delete val="0"/>
        <c:axPos val="l"/>
        <c:numFmt formatCode="General" sourceLinked="0"/>
        <c:majorTickMark val="none"/>
        <c:minorTickMark val="none"/>
        <c:tickLblPos val="nextTo"/>
        <c:spPr>
          <a:ln>
            <a:solidFill>
              <a:srgbClr val="7F7F7F"/>
            </a:solidFill>
          </a:ln>
        </c:spPr>
        <c:crossAx val="448147968"/>
        <c:crosses val="autoZero"/>
        <c:auto val="1"/>
        <c:lblAlgn val="ctr"/>
        <c:lblOffset val="100"/>
        <c:noMultiLvlLbl val="0"/>
      </c:catAx>
      <c:valAx>
        <c:axId val="448147968"/>
        <c:scaling>
          <c:orientation val="minMax"/>
        </c:scaling>
        <c:delete val="0"/>
        <c:axPos val="t"/>
        <c:majorGridlines>
          <c:spPr>
            <a:ln>
              <a:solidFill>
                <a:srgbClr val="D9D9D9"/>
              </a:solidFill>
            </a:ln>
          </c:spPr>
        </c:majorGridlines>
        <c:title>
          <c:tx>
            <c:rich>
              <a:bodyPr/>
              <a:lstStyle/>
              <a:p>
                <a:pPr>
                  <a:defRPr/>
                </a:pPr>
                <a:r>
                  <a:rPr lang="en-US"/>
                  <a:t>(%)</a:t>
                </a:r>
                <a:endParaRPr lang="ja-JP"/>
              </a:p>
            </c:rich>
          </c:tx>
          <c:layout>
            <c:manualLayout>
              <c:xMode val="edge"/>
              <c:yMode val="edge"/>
              <c:x val="0.89283925120772945"/>
              <c:y val="2.2726031746031747E-2"/>
            </c:manualLayout>
          </c:layout>
          <c:overlay val="0"/>
        </c:title>
        <c:numFmt formatCode="0.0%" sourceLinked="0"/>
        <c:majorTickMark val="out"/>
        <c:minorTickMark val="none"/>
        <c:tickLblPos val="nextTo"/>
        <c:spPr>
          <a:ln>
            <a:solidFill>
              <a:srgbClr val="7F7F7F"/>
            </a:solidFill>
          </a:ln>
        </c:spPr>
        <c:crossAx val="448681472"/>
        <c:crosses val="autoZero"/>
        <c:crossBetween val="between"/>
      </c:valAx>
      <c:valAx>
        <c:axId val="448148544"/>
        <c:scaling>
          <c:orientation val="minMax"/>
          <c:max val="50"/>
          <c:min val="0"/>
        </c:scaling>
        <c:delete val="1"/>
        <c:axPos val="r"/>
        <c:numFmt formatCode="General" sourceLinked="1"/>
        <c:majorTickMark val="out"/>
        <c:minorTickMark val="none"/>
        <c:tickLblPos val="nextTo"/>
        <c:crossAx val="448149120"/>
        <c:crosses val="max"/>
        <c:crossBetween val="midCat"/>
      </c:valAx>
      <c:valAx>
        <c:axId val="448149120"/>
        <c:scaling>
          <c:orientation val="minMax"/>
        </c:scaling>
        <c:delete val="1"/>
        <c:axPos val="b"/>
        <c:numFmt formatCode="0.0%" sourceLinked="1"/>
        <c:majorTickMark val="out"/>
        <c:minorTickMark val="none"/>
        <c:tickLblPos val="nextTo"/>
        <c:crossAx val="448148544"/>
        <c:crosses val="autoZero"/>
        <c:crossBetween val="midCat"/>
      </c:valAx>
      <c:spPr>
        <a:ln>
          <a:solidFill>
            <a:srgbClr val="7F7F7F"/>
          </a:solidFill>
        </a:ln>
      </c:spPr>
    </c:plotArea>
    <c:legend>
      <c:legendPos val="r"/>
      <c:layout>
        <c:manualLayout>
          <c:xMode val="edge"/>
          <c:yMode val="edge"/>
          <c:x val="0.13132154882154881"/>
          <c:y val="1.9521926440329216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57246376811595"/>
          <c:y val="7.8162778672273808E-2"/>
          <c:w val="0.79551908212560385"/>
          <c:h val="0.91713182910959656"/>
        </c:manualLayout>
      </c:layout>
      <c:barChart>
        <c:barDir val="bar"/>
        <c:grouping val="clustered"/>
        <c:varyColors val="0"/>
        <c:ser>
          <c:idx val="0"/>
          <c:order val="0"/>
          <c:tx>
            <c:strRef>
              <c:f>市区町村別_普及率!$T$5</c:f>
              <c:strCache>
                <c:ptCount val="1"/>
                <c:pt idx="0">
                  <c:v>前年度との差分(令和6年度普及率 金額ベース)</c:v>
                </c:pt>
              </c:strCache>
            </c:strRef>
          </c:tx>
          <c:spPr>
            <a:solidFill>
              <a:schemeClr val="accent1"/>
            </a:solidFill>
            <a:ln>
              <a:noFill/>
            </a:ln>
          </c:spPr>
          <c:invertIfNegative val="0"/>
          <c:dLbls>
            <c:dLbl>
              <c:idx val="3"/>
              <c:layout>
                <c:manualLayout>
                  <c:x val="4.579689114836133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A8F-4B94-BA2D-AF7A370EE7C6}"/>
                </c:ext>
              </c:extLst>
            </c:dLbl>
            <c:dLbl>
              <c:idx val="11"/>
              <c:layout>
                <c:manualLayout>
                  <c:x val="7.632815191393742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A8F-4B94-BA2D-AF7A370EE7C6}"/>
                </c:ext>
              </c:extLst>
            </c:dLbl>
            <c:dLbl>
              <c:idx val="20"/>
              <c:layout>
                <c:manualLayout>
                  <c:x val="1.526563038278748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A8F-4B94-BA2D-AF7A370EE7C6}"/>
                </c:ext>
              </c:extLst>
            </c:dLbl>
            <c:dLbl>
              <c:idx val="25"/>
              <c:layout>
                <c:manualLayout>
                  <c:x val="-4.579689114836245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A8F-4B94-BA2D-AF7A370EE7C6}"/>
                </c:ext>
              </c:extLst>
            </c:dLbl>
            <c:dLbl>
              <c:idx val="27"/>
              <c:layout>
                <c:manualLayout>
                  <c:x val="1.221250430622998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A8F-4B94-BA2D-AF7A370EE7C6}"/>
                </c:ext>
              </c:extLst>
            </c:dLbl>
            <c:dLbl>
              <c:idx val="31"/>
              <c:layout>
                <c:manualLayout>
                  <c:x val="4.579689114836245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A8F-4B94-BA2D-AF7A370EE7C6}"/>
                </c:ext>
              </c:extLst>
            </c:dLbl>
            <c:dLbl>
              <c:idx val="36"/>
              <c:layout>
                <c:manualLayout>
                  <c:x val="9.15937822967249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A8F-4B94-BA2D-AF7A370EE7C6}"/>
                </c:ext>
              </c:extLst>
            </c:dLbl>
            <c:dLbl>
              <c:idx val="44"/>
              <c:layout>
                <c:manualLayout>
                  <c:x val="1.52656303827874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A8F-4B94-BA2D-AF7A370EE7C6}"/>
                </c:ext>
              </c:extLst>
            </c:dLbl>
            <c:dLbl>
              <c:idx val="45"/>
              <c:layout>
                <c:manualLayout>
                  <c:x val="1.221250430622998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A8F-4B94-BA2D-AF7A370EE7C6}"/>
                </c:ext>
              </c:extLst>
            </c:dLbl>
            <c:dLbl>
              <c:idx val="49"/>
              <c:layout>
                <c:manualLayout>
                  <c:x val="-6.106252153114994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8F-4B94-BA2D-AF7A370EE7C6}"/>
                </c:ext>
              </c:extLst>
            </c:dLbl>
            <c:dLbl>
              <c:idx val="52"/>
              <c:layout>
                <c:manualLayout>
                  <c:x val="3.053126076557497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A8F-4B94-BA2D-AF7A370EE7C6}"/>
                </c:ext>
              </c:extLst>
            </c:dLbl>
            <c:dLbl>
              <c:idx val="53"/>
              <c:layout>
                <c:manualLayout>
                  <c:x val="3.053126076557497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A8F-4B94-BA2D-AF7A370EE7C6}"/>
                </c:ext>
              </c:extLst>
            </c:dLbl>
            <c:dLbl>
              <c:idx val="57"/>
              <c:layout>
                <c:manualLayout>
                  <c:x val="4.579689114836245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A8F-4B94-BA2D-AF7A370EE7C6}"/>
                </c:ext>
              </c:extLst>
            </c:dLbl>
            <c:dLbl>
              <c:idx val="60"/>
              <c:layout>
                <c:manualLayout>
                  <c:x val="4.579689114836245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A8F-4B94-BA2D-AF7A370EE7C6}"/>
                </c:ext>
              </c:extLst>
            </c:dLbl>
            <c:dLbl>
              <c:idx val="61"/>
              <c:layout>
                <c:manualLayout>
                  <c:x val="-4.579689114836245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8F-4B94-BA2D-AF7A370EE7C6}"/>
                </c:ext>
              </c:extLst>
            </c:dLbl>
            <c:dLbl>
              <c:idx val="63"/>
              <c:layout>
                <c:manualLayout>
                  <c:x val="3.053126076557497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A8F-4B94-BA2D-AF7A370EE7C6}"/>
                </c:ext>
              </c:extLst>
            </c:dLbl>
            <c:dLbl>
              <c:idx val="71"/>
              <c:layout>
                <c:manualLayout>
                  <c:x val="-4.579689114836245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8F-4B94-BA2D-AF7A370EE7C6}"/>
                </c:ext>
              </c:extLst>
            </c:dLbl>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市区町村別_普及率!$Q$6:$Q$79</c:f>
              <c:strCache>
                <c:ptCount val="74"/>
                <c:pt idx="0">
                  <c:v>田尻町</c:v>
                </c:pt>
                <c:pt idx="1">
                  <c:v>岬町</c:v>
                </c:pt>
                <c:pt idx="2">
                  <c:v>東淀川区</c:v>
                </c:pt>
                <c:pt idx="3">
                  <c:v>摂津市</c:v>
                </c:pt>
                <c:pt idx="4">
                  <c:v>高槻市</c:v>
                </c:pt>
                <c:pt idx="5">
                  <c:v>寝屋川市</c:v>
                </c:pt>
                <c:pt idx="6">
                  <c:v>浪速区</c:v>
                </c:pt>
                <c:pt idx="7">
                  <c:v>港区</c:v>
                </c:pt>
                <c:pt idx="8">
                  <c:v>住之江区</c:v>
                </c:pt>
                <c:pt idx="9">
                  <c:v>八尾市</c:v>
                </c:pt>
                <c:pt idx="10">
                  <c:v>淀川区</c:v>
                </c:pt>
                <c:pt idx="11">
                  <c:v>豊能町</c:v>
                </c:pt>
                <c:pt idx="12">
                  <c:v>能勢町</c:v>
                </c:pt>
                <c:pt idx="13">
                  <c:v>西淀川区</c:v>
                </c:pt>
                <c:pt idx="14">
                  <c:v>松原市</c:v>
                </c:pt>
                <c:pt idx="15">
                  <c:v>堺市堺区</c:v>
                </c:pt>
                <c:pt idx="16">
                  <c:v>西成区</c:v>
                </c:pt>
                <c:pt idx="17">
                  <c:v>太子町</c:v>
                </c:pt>
                <c:pt idx="18">
                  <c:v>茨木市</c:v>
                </c:pt>
                <c:pt idx="19">
                  <c:v>西区</c:v>
                </c:pt>
                <c:pt idx="20">
                  <c:v>枚方市</c:v>
                </c:pt>
                <c:pt idx="21">
                  <c:v>藤井寺市</c:v>
                </c:pt>
                <c:pt idx="22">
                  <c:v>羽曳野市</c:v>
                </c:pt>
                <c:pt idx="23">
                  <c:v>門真市</c:v>
                </c:pt>
                <c:pt idx="24">
                  <c:v>平野区</c:v>
                </c:pt>
                <c:pt idx="25">
                  <c:v>城東区</c:v>
                </c:pt>
                <c:pt idx="26">
                  <c:v>交野市</c:v>
                </c:pt>
                <c:pt idx="27">
                  <c:v>都島区</c:v>
                </c:pt>
                <c:pt idx="28">
                  <c:v>池田市</c:v>
                </c:pt>
                <c:pt idx="29">
                  <c:v>此花区</c:v>
                </c:pt>
                <c:pt idx="30">
                  <c:v>堺市美原区</c:v>
                </c:pt>
                <c:pt idx="31">
                  <c:v>堺市西区</c:v>
                </c:pt>
                <c:pt idx="32">
                  <c:v>泉大津市</c:v>
                </c:pt>
                <c:pt idx="33">
                  <c:v>柏原市</c:v>
                </c:pt>
                <c:pt idx="34">
                  <c:v>忠岡町</c:v>
                </c:pt>
                <c:pt idx="35">
                  <c:v>河南町</c:v>
                </c:pt>
                <c:pt idx="36">
                  <c:v>大阪市</c:v>
                </c:pt>
                <c:pt idx="37">
                  <c:v>四條畷市</c:v>
                </c:pt>
                <c:pt idx="38">
                  <c:v>住吉区</c:v>
                </c:pt>
                <c:pt idx="39">
                  <c:v>鶴見区</c:v>
                </c:pt>
                <c:pt idx="40">
                  <c:v>泉佐野市</c:v>
                </c:pt>
                <c:pt idx="41">
                  <c:v>箕面市</c:v>
                </c:pt>
                <c:pt idx="42">
                  <c:v>堺市中区</c:v>
                </c:pt>
                <c:pt idx="43">
                  <c:v>堺市</c:v>
                </c:pt>
                <c:pt idx="44">
                  <c:v>堺市北区</c:v>
                </c:pt>
                <c:pt idx="45">
                  <c:v>堺市東区</c:v>
                </c:pt>
                <c:pt idx="46">
                  <c:v>島本町</c:v>
                </c:pt>
                <c:pt idx="47">
                  <c:v>豊中市</c:v>
                </c:pt>
                <c:pt idx="48">
                  <c:v>東住吉区</c:v>
                </c:pt>
                <c:pt idx="49">
                  <c:v>富田林市</c:v>
                </c:pt>
                <c:pt idx="50">
                  <c:v>高石市</c:v>
                </c:pt>
                <c:pt idx="51">
                  <c:v>守口市</c:v>
                </c:pt>
                <c:pt idx="52">
                  <c:v>泉南市</c:v>
                </c:pt>
                <c:pt idx="53">
                  <c:v>吹田市</c:v>
                </c:pt>
                <c:pt idx="54">
                  <c:v>貝塚市</c:v>
                </c:pt>
                <c:pt idx="55">
                  <c:v>福島区</c:v>
                </c:pt>
                <c:pt idx="56">
                  <c:v>岸和田市</c:v>
                </c:pt>
                <c:pt idx="57">
                  <c:v>中央区</c:v>
                </c:pt>
                <c:pt idx="58">
                  <c:v>生野区</c:v>
                </c:pt>
                <c:pt idx="59">
                  <c:v>熊取町</c:v>
                </c:pt>
                <c:pt idx="60">
                  <c:v>旭区</c:v>
                </c:pt>
                <c:pt idx="61">
                  <c:v>東成区</c:v>
                </c:pt>
                <c:pt idx="62">
                  <c:v>和泉市</c:v>
                </c:pt>
                <c:pt idx="63">
                  <c:v>北区</c:v>
                </c:pt>
                <c:pt idx="64">
                  <c:v>阪南市</c:v>
                </c:pt>
                <c:pt idx="65">
                  <c:v>堺市南区</c:v>
                </c:pt>
                <c:pt idx="66">
                  <c:v>河内長野市</c:v>
                </c:pt>
                <c:pt idx="67">
                  <c:v>大正区</c:v>
                </c:pt>
                <c:pt idx="68">
                  <c:v>東大阪市</c:v>
                </c:pt>
                <c:pt idx="69">
                  <c:v>阿倍野区</c:v>
                </c:pt>
                <c:pt idx="70">
                  <c:v>大阪狭山市</c:v>
                </c:pt>
                <c:pt idx="71">
                  <c:v>千早赤阪村</c:v>
                </c:pt>
                <c:pt idx="72">
                  <c:v>天王寺区</c:v>
                </c:pt>
                <c:pt idx="73">
                  <c:v>大東市</c:v>
                </c:pt>
              </c:strCache>
            </c:strRef>
          </c:cat>
          <c:val>
            <c:numRef>
              <c:f>市区町村別_普及率!$T$6:$T$79</c:f>
              <c:numCache>
                <c:formatCode>General</c:formatCode>
                <c:ptCount val="74"/>
                <c:pt idx="0">
                  <c:v>8.6999999999999957</c:v>
                </c:pt>
                <c:pt idx="1">
                  <c:v>8.1000000000000068</c:v>
                </c:pt>
                <c:pt idx="2">
                  <c:v>6.4000000000000057</c:v>
                </c:pt>
                <c:pt idx="3">
                  <c:v>7.8000000000000069</c:v>
                </c:pt>
                <c:pt idx="4">
                  <c:v>8.0000000000000071</c:v>
                </c:pt>
                <c:pt idx="5">
                  <c:v>6.100000000000005</c:v>
                </c:pt>
                <c:pt idx="6">
                  <c:v>10.299999999999997</c:v>
                </c:pt>
                <c:pt idx="7">
                  <c:v>5.3000000000000043</c:v>
                </c:pt>
                <c:pt idx="8">
                  <c:v>9.2999999999999972</c:v>
                </c:pt>
                <c:pt idx="9">
                  <c:v>8.6999999999999957</c:v>
                </c:pt>
                <c:pt idx="10">
                  <c:v>5.8000000000000052</c:v>
                </c:pt>
                <c:pt idx="11">
                  <c:v>7.5999999999999961</c:v>
                </c:pt>
                <c:pt idx="12">
                  <c:v>4.3000000000000043</c:v>
                </c:pt>
                <c:pt idx="13">
                  <c:v>5.7000000000000046</c:v>
                </c:pt>
                <c:pt idx="14">
                  <c:v>10.099999999999998</c:v>
                </c:pt>
                <c:pt idx="15">
                  <c:v>6.7999999999999954</c:v>
                </c:pt>
                <c:pt idx="16">
                  <c:v>8.3999999999999968</c:v>
                </c:pt>
                <c:pt idx="17">
                  <c:v>14.800000000000002</c:v>
                </c:pt>
                <c:pt idx="18">
                  <c:v>8.4999999999999964</c:v>
                </c:pt>
                <c:pt idx="19">
                  <c:v>7.9999999999999964</c:v>
                </c:pt>
                <c:pt idx="20">
                  <c:v>7.399999999999995</c:v>
                </c:pt>
                <c:pt idx="21">
                  <c:v>11.399999999999999</c:v>
                </c:pt>
                <c:pt idx="22">
                  <c:v>8.1999999999999957</c:v>
                </c:pt>
                <c:pt idx="23">
                  <c:v>6.899999999999995</c:v>
                </c:pt>
                <c:pt idx="24">
                  <c:v>7.9999999999999964</c:v>
                </c:pt>
                <c:pt idx="25">
                  <c:v>7.1999999999999957</c:v>
                </c:pt>
                <c:pt idx="26">
                  <c:v>6.9999999999999947</c:v>
                </c:pt>
                <c:pt idx="27">
                  <c:v>7.4999999999999956</c:v>
                </c:pt>
                <c:pt idx="28">
                  <c:v>8.9999999999999964</c:v>
                </c:pt>
                <c:pt idx="29">
                  <c:v>6.6999999999999948</c:v>
                </c:pt>
                <c:pt idx="30">
                  <c:v>9.5999999999999979</c:v>
                </c:pt>
                <c:pt idx="31">
                  <c:v>7.6999999999999957</c:v>
                </c:pt>
                <c:pt idx="32">
                  <c:v>10.499999999999998</c:v>
                </c:pt>
                <c:pt idx="33">
                  <c:v>8.0999999999999961</c:v>
                </c:pt>
                <c:pt idx="34">
                  <c:v>8.8999999999999968</c:v>
                </c:pt>
                <c:pt idx="35">
                  <c:v>8.7999999999999972</c:v>
                </c:pt>
                <c:pt idx="36">
                  <c:v>7.5999999999999961</c:v>
                </c:pt>
                <c:pt idx="37">
                  <c:v>8.7999999999999972</c:v>
                </c:pt>
                <c:pt idx="38">
                  <c:v>8.4999999999999964</c:v>
                </c:pt>
                <c:pt idx="39">
                  <c:v>6.7999999999999954</c:v>
                </c:pt>
                <c:pt idx="40">
                  <c:v>6.0999999999999943</c:v>
                </c:pt>
                <c:pt idx="41">
                  <c:v>8.5999999999999961</c:v>
                </c:pt>
                <c:pt idx="42">
                  <c:v>8.0999999999999961</c:v>
                </c:pt>
                <c:pt idx="43">
                  <c:v>8.0999999999999961</c:v>
                </c:pt>
                <c:pt idx="44">
                  <c:v>7.9999999999999964</c:v>
                </c:pt>
                <c:pt idx="45">
                  <c:v>7.4999999999999956</c:v>
                </c:pt>
                <c:pt idx="46">
                  <c:v>8.1999999999999957</c:v>
                </c:pt>
                <c:pt idx="47">
                  <c:v>8.9999999999999964</c:v>
                </c:pt>
                <c:pt idx="48">
                  <c:v>8.2999999999999972</c:v>
                </c:pt>
                <c:pt idx="49">
                  <c:v>7.2999999999999954</c:v>
                </c:pt>
                <c:pt idx="50">
                  <c:v>10.7</c:v>
                </c:pt>
                <c:pt idx="51">
                  <c:v>6.6999999999999948</c:v>
                </c:pt>
                <c:pt idx="52">
                  <c:v>7.7999999999999954</c:v>
                </c:pt>
                <c:pt idx="53">
                  <c:v>7.7999999999999954</c:v>
                </c:pt>
                <c:pt idx="54">
                  <c:v>9.0999999999999979</c:v>
                </c:pt>
                <c:pt idx="55">
                  <c:v>8.8999999999999968</c:v>
                </c:pt>
                <c:pt idx="56">
                  <c:v>8.0999999999999961</c:v>
                </c:pt>
                <c:pt idx="57">
                  <c:v>7.6999999999999957</c:v>
                </c:pt>
                <c:pt idx="58">
                  <c:v>8.0999999999999961</c:v>
                </c:pt>
                <c:pt idx="59">
                  <c:v>6.6999999999999948</c:v>
                </c:pt>
                <c:pt idx="60">
                  <c:v>7.6999999999999957</c:v>
                </c:pt>
                <c:pt idx="61">
                  <c:v>7.1999999999999957</c:v>
                </c:pt>
                <c:pt idx="62">
                  <c:v>8.7000000000000082</c:v>
                </c:pt>
                <c:pt idx="63">
                  <c:v>7.9000000000000075</c:v>
                </c:pt>
                <c:pt idx="64">
                  <c:v>8.7000000000000082</c:v>
                </c:pt>
                <c:pt idx="65">
                  <c:v>8.9000000000000075</c:v>
                </c:pt>
                <c:pt idx="66">
                  <c:v>8.4000000000000021</c:v>
                </c:pt>
                <c:pt idx="67">
                  <c:v>7.0000000000000062</c:v>
                </c:pt>
                <c:pt idx="68">
                  <c:v>6.5000000000000053</c:v>
                </c:pt>
                <c:pt idx="69">
                  <c:v>9.7000000000000028</c:v>
                </c:pt>
                <c:pt idx="70">
                  <c:v>9.3000000000000025</c:v>
                </c:pt>
                <c:pt idx="71">
                  <c:v>7.2000000000000011</c:v>
                </c:pt>
                <c:pt idx="72">
                  <c:v>5.1999999999999993</c:v>
                </c:pt>
                <c:pt idx="73">
                  <c:v>5.6</c:v>
                </c:pt>
              </c:numCache>
            </c:numRef>
          </c:val>
          <c:extLst>
            <c:ext xmlns:c16="http://schemas.microsoft.com/office/drawing/2014/chart" uri="{C3380CC4-5D6E-409C-BE32-E72D297353CC}">
              <c16:uniqueId val="{0000004A-70D1-4BFF-807F-196F793894F8}"/>
            </c:ext>
          </c:extLst>
        </c:ser>
        <c:dLbls>
          <c:showLegendKey val="0"/>
          <c:showVal val="0"/>
          <c:showCatName val="0"/>
          <c:showSerName val="0"/>
          <c:showPercent val="0"/>
          <c:showBubbleSize val="0"/>
        </c:dLbls>
        <c:gapWidth val="150"/>
        <c:axId val="448681472"/>
        <c:axId val="448147968"/>
      </c:barChart>
      <c:scatterChart>
        <c:scatterStyle val="lineMarker"/>
        <c:varyColors val="0"/>
        <c:ser>
          <c:idx val="1"/>
          <c:order val="1"/>
          <c:tx>
            <c:strRef>
              <c:f>市区町村別_普及率!$B$80</c:f>
              <c:strCache>
                <c:ptCount val="1"/>
                <c:pt idx="0">
                  <c:v>広域連合全体</c:v>
                </c:pt>
              </c:strCache>
            </c:strRef>
          </c:tx>
          <c:spPr>
            <a:ln w="28575">
              <a:solidFill>
                <a:srgbClr val="BE4B48"/>
              </a:solidFill>
            </a:ln>
          </c:spPr>
          <c:marker>
            <c:symbol val="none"/>
          </c:marker>
          <c:dLbls>
            <c:dLbl>
              <c:idx val="0"/>
              <c:layout>
                <c:manualLayout>
                  <c:x val="0.10958210396928016"/>
                  <c:y val="-0.88805666666666672"/>
                </c:manualLayout>
              </c:layout>
              <c:tx>
                <c:rich>
                  <a:bodyPr/>
                  <a:lstStyle/>
                  <a:p>
                    <a:fld id="{00A5C0F2-E0E9-4150-BE74-ECB108565277}" type="SERIESNAME">
                      <a:rPr lang="ja-JP" altLang="en-US"/>
                      <a:pPr/>
                      <a:t>[系列名]</a:t>
                    </a:fld>
                    <a:r>
                      <a:rPr lang="ja-JP" altLang="en-US" baseline="0"/>
                      <a:t>
</a:t>
                    </a:r>
                    <a:fld id="{A20D28A2-2CA1-443F-86CB-C32BE80FF01D}" type="XVALUE">
                      <a:rPr lang="en-US" altLang="ja-JP" baseline="0">
                        <a:solidFill>
                          <a:schemeClr val="tx1"/>
                        </a:solidFill>
                      </a:rPr>
                      <a:pPr/>
                      <a:t>[X 値]</a:t>
                    </a:fld>
                    <a:endParaRPr lang="ja-JP" altLang="en-US" baseline="0"/>
                  </a:p>
                </c:rich>
              </c:tx>
              <c:showLegendKey val="0"/>
              <c:showVal val="0"/>
              <c:showCatName val="1"/>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4B-70D1-4BFF-807F-196F793894F8}"/>
                </c:ext>
              </c:extLst>
            </c:dLbl>
            <c:numFmt formatCode="#,##0.0_ ;[Red]\-#,##0.0\ "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市区町村別_普及率!$AB$6:$AB$79</c:f>
              <c:numCache>
                <c:formatCode>General</c:formatCode>
                <c:ptCount val="74"/>
                <c:pt idx="0">
                  <c:v>7.7999999999999954</c:v>
                </c:pt>
                <c:pt idx="1">
                  <c:v>7.7999999999999954</c:v>
                </c:pt>
                <c:pt idx="2">
                  <c:v>7.7999999999999954</c:v>
                </c:pt>
                <c:pt idx="3">
                  <c:v>7.7999999999999954</c:v>
                </c:pt>
                <c:pt idx="4">
                  <c:v>7.7999999999999954</c:v>
                </c:pt>
                <c:pt idx="5">
                  <c:v>7.7999999999999954</c:v>
                </c:pt>
                <c:pt idx="6">
                  <c:v>7.7999999999999954</c:v>
                </c:pt>
                <c:pt idx="7">
                  <c:v>7.7999999999999954</c:v>
                </c:pt>
                <c:pt idx="8">
                  <c:v>7.7999999999999954</c:v>
                </c:pt>
                <c:pt idx="9">
                  <c:v>7.7999999999999954</c:v>
                </c:pt>
                <c:pt idx="10">
                  <c:v>7.7999999999999954</c:v>
                </c:pt>
                <c:pt idx="11">
                  <c:v>7.7999999999999954</c:v>
                </c:pt>
                <c:pt idx="12">
                  <c:v>7.7999999999999954</c:v>
                </c:pt>
                <c:pt idx="13">
                  <c:v>7.7999999999999954</c:v>
                </c:pt>
                <c:pt idx="14">
                  <c:v>7.7999999999999954</c:v>
                </c:pt>
                <c:pt idx="15">
                  <c:v>7.7999999999999954</c:v>
                </c:pt>
                <c:pt idx="16">
                  <c:v>7.7999999999999954</c:v>
                </c:pt>
                <c:pt idx="17">
                  <c:v>7.7999999999999954</c:v>
                </c:pt>
                <c:pt idx="18">
                  <c:v>7.7999999999999954</c:v>
                </c:pt>
                <c:pt idx="19">
                  <c:v>7.7999999999999954</c:v>
                </c:pt>
                <c:pt idx="20">
                  <c:v>7.7999999999999954</c:v>
                </c:pt>
                <c:pt idx="21">
                  <c:v>7.7999999999999954</c:v>
                </c:pt>
                <c:pt idx="22">
                  <c:v>7.7999999999999954</c:v>
                </c:pt>
                <c:pt idx="23">
                  <c:v>7.7999999999999954</c:v>
                </c:pt>
                <c:pt idx="24">
                  <c:v>7.7999999999999954</c:v>
                </c:pt>
                <c:pt idx="25">
                  <c:v>7.7999999999999954</c:v>
                </c:pt>
                <c:pt idx="26">
                  <c:v>7.7999999999999954</c:v>
                </c:pt>
                <c:pt idx="27">
                  <c:v>7.7999999999999954</c:v>
                </c:pt>
                <c:pt idx="28">
                  <c:v>7.7999999999999954</c:v>
                </c:pt>
                <c:pt idx="29">
                  <c:v>7.7999999999999954</c:v>
                </c:pt>
                <c:pt idx="30">
                  <c:v>7.7999999999999954</c:v>
                </c:pt>
                <c:pt idx="31">
                  <c:v>7.7999999999999954</c:v>
                </c:pt>
                <c:pt idx="32">
                  <c:v>7.7999999999999954</c:v>
                </c:pt>
                <c:pt idx="33">
                  <c:v>7.7999999999999954</c:v>
                </c:pt>
                <c:pt idx="34">
                  <c:v>7.7999999999999954</c:v>
                </c:pt>
                <c:pt idx="35">
                  <c:v>7.7999999999999954</c:v>
                </c:pt>
                <c:pt idx="36">
                  <c:v>7.7999999999999954</c:v>
                </c:pt>
                <c:pt idx="37">
                  <c:v>7.7999999999999954</c:v>
                </c:pt>
                <c:pt idx="38">
                  <c:v>7.7999999999999954</c:v>
                </c:pt>
                <c:pt idx="39">
                  <c:v>7.7999999999999954</c:v>
                </c:pt>
                <c:pt idx="40">
                  <c:v>7.7999999999999954</c:v>
                </c:pt>
                <c:pt idx="41">
                  <c:v>7.7999999999999954</c:v>
                </c:pt>
                <c:pt idx="42">
                  <c:v>7.7999999999999954</c:v>
                </c:pt>
                <c:pt idx="43">
                  <c:v>7.7999999999999954</c:v>
                </c:pt>
                <c:pt idx="44">
                  <c:v>7.7999999999999954</c:v>
                </c:pt>
                <c:pt idx="45">
                  <c:v>7.7999999999999954</c:v>
                </c:pt>
                <c:pt idx="46">
                  <c:v>7.7999999999999954</c:v>
                </c:pt>
                <c:pt idx="47">
                  <c:v>7.7999999999999954</c:v>
                </c:pt>
                <c:pt idx="48">
                  <c:v>7.7999999999999954</c:v>
                </c:pt>
                <c:pt idx="49">
                  <c:v>7.7999999999999954</c:v>
                </c:pt>
                <c:pt idx="50">
                  <c:v>7.7999999999999954</c:v>
                </c:pt>
                <c:pt idx="51">
                  <c:v>7.7999999999999954</c:v>
                </c:pt>
                <c:pt idx="52">
                  <c:v>7.7999999999999954</c:v>
                </c:pt>
                <c:pt idx="53">
                  <c:v>7.7999999999999954</c:v>
                </c:pt>
                <c:pt idx="54">
                  <c:v>7.7999999999999954</c:v>
                </c:pt>
                <c:pt idx="55">
                  <c:v>7.7999999999999954</c:v>
                </c:pt>
                <c:pt idx="56">
                  <c:v>7.7999999999999954</c:v>
                </c:pt>
                <c:pt idx="57">
                  <c:v>7.7999999999999954</c:v>
                </c:pt>
                <c:pt idx="58">
                  <c:v>7.7999999999999954</c:v>
                </c:pt>
                <c:pt idx="59">
                  <c:v>7.7999999999999954</c:v>
                </c:pt>
                <c:pt idx="60">
                  <c:v>7.7999999999999954</c:v>
                </c:pt>
                <c:pt idx="61">
                  <c:v>7.7999999999999954</c:v>
                </c:pt>
                <c:pt idx="62">
                  <c:v>7.7999999999999954</c:v>
                </c:pt>
                <c:pt idx="63">
                  <c:v>7.7999999999999954</c:v>
                </c:pt>
                <c:pt idx="64">
                  <c:v>7.7999999999999954</c:v>
                </c:pt>
                <c:pt idx="65">
                  <c:v>7.7999999999999954</c:v>
                </c:pt>
                <c:pt idx="66">
                  <c:v>7.7999999999999954</c:v>
                </c:pt>
                <c:pt idx="67">
                  <c:v>7.7999999999999954</c:v>
                </c:pt>
                <c:pt idx="68">
                  <c:v>7.7999999999999954</c:v>
                </c:pt>
                <c:pt idx="69">
                  <c:v>7.7999999999999954</c:v>
                </c:pt>
                <c:pt idx="70">
                  <c:v>7.7999999999999954</c:v>
                </c:pt>
                <c:pt idx="71">
                  <c:v>7.7999999999999954</c:v>
                </c:pt>
                <c:pt idx="72">
                  <c:v>7.7999999999999954</c:v>
                </c:pt>
                <c:pt idx="73">
                  <c:v>7.7999999999999954</c:v>
                </c:pt>
              </c:numCache>
            </c:numRef>
          </c:xVal>
          <c:yVal>
            <c:numRef>
              <c:f>市区町村別_普及率!$AF$6:$AF$79</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4C-70D1-4BFF-807F-196F793894F8}"/>
            </c:ext>
          </c:extLst>
        </c:ser>
        <c:dLbls>
          <c:showLegendKey val="0"/>
          <c:showVal val="0"/>
          <c:showCatName val="0"/>
          <c:showSerName val="0"/>
          <c:showPercent val="0"/>
          <c:showBubbleSize val="0"/>
        </c:dLbls>
        <c:axId val="448149120"/>
        <c:axId val="448148544"/>
      </c:scatterChart>
      <c:catAx>
        <c:axId val="448681472"/>
        <c:scaling>
          <c:orientation val="maxMin"/>
        </c:scaling>
        <c:delete val="0"/>
        <c:axPos val="l"/>
        <c:numFmt formatCode="General" sourceLinked="0"/>
        <c:majorTickMark val="none"/>
        <c:minorTickMark val="none"/>
        <c:tickLblPos val="low"/>
        <c:spPr>
          <a:ln>
            <a:solidFill>
              <a:srgbClr val="7F7F7F"/>
            </a:solidFill>
          </a:ln>
        </c:spPr>
        <c:crossAx val="448147968"/>
        <c:crosses val="autoZero"/>
        <c:auto val="1"/>
        <c:lblAlgn val="ctr"/>
        <c:lblOffset val="100"/>
        <c:noMultiLvlLbl val="0"/>
      </c:catAx>
      <c:valAx>
        <c:axId val="448147968"/>
        <c:scaling>
          <c:orientation val="minMax"/>
        </c:scaling>
        <c:delete val="0"/>
        <c:axPos val="t"/>
        <c:majorGridlines>
          <c:spPr>
            <a:ln>
              <a:solidFill>
                <a:srgbClr val="D9D9D9"/>
              </a:solidFill>
            </a:ln>
          </c:spPr>
        </c:majorGridlines>
        <c:title>
          <c:tx>
            <c:rich>
              <a:bodyPr/>
              <a:lstStyle/>
              <a:p>
                <a:pPr>
                  <a:defRPr/>
                </a:pPr>
                <a:r>
                  <a:rPr lang="en-US"/>
                  <a:t>(</a:t>
                </a:r>
                <a:r>
                  <a:rPr lang="en-US" altLang="ja-JP"/>
                  <a:t>pt</a:t>
                </a:r>
                <a:r>
                  <a:rPr lang="en-US"/>
                  <a:t>)</a:t>
                </a:r>
                <a:endParaRPr lang="ja-JP"/>
              </a:p>
            </c:rich>
          </c:tx>
          <c:layout>
            <c:manualLayout>
              <c:xMode val="edge"/>
              <c:yMode val="edge"/>
              <c:x val="0.89283925120772945"/>
              <c:y val="2.2726031746031747E-2"/>
            </c:manualLayout>
          </c:layout>
          <c:overlay val="0"/>
        </c:title>
        <c:numFmt formatCode="#,##0.0_ ;[Red]\-#,##0.0\ " sourceLinked="0"/>
        <c:majorTickMark val="out"/>
        <c:minorTickMark val="none"/>
        <c:tickLblPos val="nextTo"/>
        <c:spPr>
          <a:ln>
            <a:solidFill>
              <a:srgbClr val="7F7F7F"/>
            </a:solidFill>
          </a:ln>
        </c:spPr>
        <c:crossAx val="448681472"/>
        <c:crosses val="autoZero"/>
        <c:crossBetween val="between"/>
      </c:valAx>
      <c:valAx>
        <c:axId val="448148544"/>
        <c:scaling>
          <c:orientation val="minMax"/>
          <c:max val="50"/>
          <c:min val="0"/>
        </c:scaling>
        <c:delete val="1"/>
        <c:axPos val="r"/>
        <c:numFmt formatCode="General" sourceLinked="1"/>
        <c:majorTickMark val="out"/>
        <c:minorTickMark val="none"/>
        <c:tickLblPos val="nextTo"/>
        <c:crossAx val="448149120"/>
        <c:crosses val="max"/>
        <c:crossBetween val="midCat"/>
      </c:valAx>
      <c:valAx>
        <c:axId val="448149120"/>
        <c:scaling>
          <c:orientation val="minMax"/>
        </c:scaling>
        <c:delete val="1"/>
        <c:axPos val="b"/>
        <c:numFmt formatCode="General" sourceLinked="1"/>
        <c:majorTickMark val="out"/>
        <c:minorTickMark val="none"/>
        <c:tickLblPos val="nextTo"/>
        <c:crossAx val="448148544"/>
        <c:crosses val="autoZero"/>
        <c:crossBetween val="midCat"/>
      </c:valAx>
      <c:spPr>
        <a:ln>
          <a:solidFill>
            <a:srgbClr val="7F7F7F"/>
          </a:solidFill>
        </a:ln>
      </c:spPr>
    </c:plotArea>
    <c:legend>
      <c:legendPos val="r"/>
      <c:layout>
        <c:manualLayout>
          <c:xMode val="edge"/>
          <c:yMode val="edge"/>
          <c:x val="0.13132154882154881"/>
          <c:y val="1.9521926440329216E-2"/>
          <c:w val="0.64353937198067634"/>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57246376811595"/>
          <c:y val="7.8162778672273808E-2"/>
          <c:w val="0.79551908212560385"/>
          <c:h val="0.91713182910959656"/>
        </c:manualLayout>
      </c:layout>
      <c:barChart>
        <c:barDir val="bar"/>
        <c:grouping val="clustered"/>
        <c:varyColors val="0"/>
        <c:ser>
          <c:idx val="0"/>
          <c:order val="0"/>
          <c:tx>
            <c:strRef>
              <c:f>市区町村別_普及率!$U$4</c:f>
              <c:strCache>
                <c:ptCount val="1"/>
                <c:pt idx="0">
                  <c:v>令和6年度普及率 数量ベース</c:v>
                </c:pt>
              </c:strCache>
            </c:strRef>
          </c:tx>
          <c:spPr>
            <a:solidFill>
              <a:schemeClr val="accent4">
                <a:lumMod val="60000"/>
                <a:lumOff val="40000"/>
              </a:schemeClr>
            </a:solidFill>
            <a:ln>
              <a:noFill/>
            </a:ln>
          </c:spPr>
          <c:invertIfNegative val="0"/>
          <c:dLbls>
            <c:dLbl>
              <c:idx val="43"/>
              <c:layout>
                <c:manualLayout>
                  <c:x val="1.53381642512066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3918-4281-B6F4-2C3C69FFCF96}"/>
                </c:ext>
              </c:extLst>
            </c:dLbl>
            <c:dLbl>
              <c:idx val="44"/>
              <c:layout>
                <c:manualLayout>
                  <c:x val="1.53381642512066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3918-4281-B6F4-2C3C69FFCF96}"/>
                </c:ext>
              </c:extLst>
            </c:dLbl>
            <c:dLbl>
              <c:idx val="45"/>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918-4281-B6F4-2C3C69FFCF96}"/>
                </c:ext>
              </c:extLst>
            </c:dLbl>
            <c:dLbl>
              <c:idx val="46"/>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918-4281-B6F4-2C3C69FFCF96}"/>
                </c:ext>
              </c:extLst>
            </c:dLbl>
            <c:dLbl>
              <c:idx val="47"/>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3918-4281-B6F4-2C3C69FFCF96}"/>
                </c:ext>
              </c:extLst>
            </c:dLbl>
            <c:dLbl>
              <c:idx val="48"/>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918-4281-B6F4-2C3C69FFCF96}"/>
                </c:ext>
              </c:extLst>
            </c:dLbl>
            <c:dLbl>
              <c:idx val="49"/>
              <c:layout>
                <c:manualLayout>
                  <c:x val="3.067632850241433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918-4281-B6F4-2C3C69FFCF96}"/>
                </c:ext>
              </c:extLst>
            </c:dLbl>
            <c:dLbl>
              <c:idx val="50"/>
              <c:layout>
                <c:manualLayout>
                  <c:x val="3.067632850241433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918-4281-B6F4-2C3C69FFCF96}"/>
                </c:ext>
              </c:extLst>
            </c:dLbl>
            <c:dLbl>
              <c:idx val="51"/>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18-4281-B6F4-2C3C69FFCF96}"/>
                </c:ext>
              </c:extLst>
            </c:dLbl>
            <c:dLbl>
              <c:idx val="52"/>
              <c:layout>
                <c:manualLayout>
                  <c:x val="6.135265700482978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18-4281-B6F4-2C3C69FFCF96}"/>
                </c:ext>
              </c:extLst>
            </c:dLbl>
            <c:dLbl>
              <c:idx val="53"/>
              <c:layout>
                <c:manualLayout>
                  <c:x val="7.66908212560375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18-4281-B6F4-2C3C69FFCF96}"/>
                </c:ext>
              </c:extLst>
            </c:dLbl>
            <c:dLbl>
              <c:idx val="54"/>
              <c:layout>
                <c:manualLayout>
                  <c:x val="7.669082125603864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18-4281-B6F4-2C3C69FFCF96}"/>
                </c:ext>
              </c:extLst>
            </c:dLbl>
            <c:dLbl>
              <c:idx val="55"/>
              <c:layout>
                <c:manualLayout>
                  <c:x val="9.202898550724637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18-4281-B6F4-2C3C69FFCF96}"/>
                </c:ext>
              </c:extLst>
            </c:dLbl>
            <c:dLbl>
              <c:idx val="56"/>
              <c:layout>
                <c:manualLayout>
                  <c:x val="9.20289855072452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18-4281-B6F4-2C3C69FFCF96}"/>
                </c:ext>
              </c:extLst>
            </c:dLbl>
            <c:dLbl>
              <c:idx val="57"/>
              <c:layout>
                <c:manualLayout>
                  <c:x val="1.073671497584541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18-4281-B6F4-2C3C69FFCF96}"/>
                </c:ext>
              </c:extLst>
            </c:dLbl>
            <c:dLbl>
              <c:idx val="58"/>
              <c:layout>
                <c:manualLayout>
                  <c:x val="9.202898550724637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18-4281-B6F4-2C3C69FFCF96}"/>
                </c:ext>
              </c:extLst>
            </c:dLbl>
            <c:dLbl>
              <c:idx val="59"/>
              <c:layout>
                <c:manualLayout>
                  <c:x val="1.227053140096607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18-4281-B6F4-2C3C69FFCF96}"/>
                </c:ext>
              </c:extLst>
            </c:dLbl>
            <c:dLbl>
              <c:idx val="60"/>
              <c:layout>
                <c:manualLayout>
                  <c:x val="1.380434782608684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18-4281-B6F4-2C3C69FFCF96}"/>
                </c:ext>
              </c:extLst>
            </c:dLbl>
            <c:dLbl>
              <c:idx val="61"/>
              <c:layout>
                <c:manualLayout>
                  <c:x val="1.53381642512077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18-4281-B6F4-2C3C69FFCF96}"/>
                </c:ext>
              </c:extLst>
            </c:dLbl>
            <c:dLbl>
              <c:idx val="62"/>
              <c:layout>
                <c:manualLayout>
                  <c:x val="1.380434782608684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18-4281-B6F4-2C3C69FFCF96}"/>
                </c:ext>
              </c:extLst>
            </c:dLbl>
            <c:dLbl>
              <c:idx val="63"/>
              <c:layout>
                <c:manualLayout>
                  <c:x val="1.53381642512077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18-4281-B6F4-2C3C69FFCF96}"/>
                </c:ext>
              </c:extLst>
            </c:dLbl>
            <c:dLbl>
              <c:idx val="64"/>
              <c:layout>
                <c:manualLayout>
                  <c:x val="1.53381642512077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18-4281-B6F4-2C3C69FFCF96}"/>
                </c:ext>
              </c:extLst>
            </c:dLbl>
            <c:dLbl>
              <c:idx val="65"/>
              <c:layout>
                <c:manualLayout>
                  <c:x val="1.9939613526570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18-4281-B6F4-2C3C69FFCF96}"/>
                </c:ext>
              </c:extLst>
            </c:dLbl>
            <c:dLbl>
              <c:idx val="66"/>
              <c:layout>
                <c:manualLayout>
                  <c:x val="2.300724637681159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18-4281-B6F4-2C3C69FFCF96}"/>
                </c:ext>
              </c:extLst>
            </c:dLbl>
            <c:dLbl>
              <c:idx val="67"/>
              <c:layout>
                <c:manualLayout>
                  <c:x val="2.454106280193236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18-4281-B6F4-2C3C69FFCF96}"/>
                </c:ext>
              </c:extLst>
            </c:dLbl>
            <c:dLbl>
              <c:idx val="68"/>
              <c:layout>
                <c:manualLayout>
                  <c:x val="2.914251207729468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18-4281-B6F4-2C3C69FFCF96}"/>
                </c:ext>
              </c:extLst>
            </c:dLbl>
            <c:dLbl>
              <c:idx val="69"/>
              <c:layout>
                <c:manualLayout>
                  <c:x val="-4.601449275362431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18-4281-B6F4-2C3C69FFCF96}"/>
                </c:ext>
              </c:extLst>
            </c:dLbl>
            <c:dLbl>
              <c:idx val="70"/>
              <c:layout>
                <c:manualLayout>
                  <c:x val="-4.601449275362431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18-4281-B6F4-2C3C69FFCF96}"/>
                </c:ext>
              </c:extLst>
            </c:dLbl>
            <c:numFmt formatCode="0.0%"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市区町村別_普及率!$U$6:$U$79</c:f>
              <c:strCache>
                <c:ptCount val="74"/>
                <c:pt idx="0">
                  <c:v>能勢町</c:v>
                </c:pt>
                <c:pt idx="1">
                  <c:v>西淀川区</c:v>
                </c:pt>
                <c:pt idx="2">
                  <c:v>摂津市</c:v>
                </c:pt>
                <c:pt idx="3">
                  <c:v>港区</c:v>
                </c:pt>
                <c:pt idx="4">
                  <c:v>岬町</c:v>
                </c:pt>
                <c:pt idx="5">
                  <c:v>東淀川区</c:v>
                </c:pt>
                <c:pt idx="6">
                  <c:v>高槻市</c:v>
                </c:pt>
                <c:pt idx="7">
                  <c:v>寝屋川市</c:v>
                </c:pt>
                <c:pt idx="8">
                  <c:v>住之江区</c:v>
                </c:pt>
                <c:pt idx="9">
                  <c:v>平野区</c:v>
                </c:pt>
                <c:pt idx="10">
                  <c:v>堺市美原区</c:v>
                </c:pt>
                <c:pt idx="11">
                  <c:v>熊取町</c:v>
                </c:pt>
                <c:pt idx="12">
                  <c:v>淀川区</c:v>
                </c:pt>
                <c:pt idx="13">
                  <c:v>忠岡町</c:v>
                </c:pt>
                <c:pt idx="14">
                  <c:v>太子町</c:v>
                </c:pt>
                <c:pt idx="15">
                  <c:v>田尻町</c:v>
                </c:pt>
                <c:pt idx="16">
                  <c:v>羽曳野市</c:v>
                </c:pt>
                <c:pt idx="17">
                  <c:v>此花区</c:v>
                </c:pt>
                <c:pt idx="18">
                  <c:v>枚方市</c:v>
                </c:pt>
                <c:pt idx="19">
                  <c:v>西成区</c:v>
                </c:pt>
                <c:pt idx="20">
                  <c:v>浪速区</c:v>
                </c:pt>
                <c:pt idx="21">
                  <c:v>堺市堺区</c:v>
                </c:pt>
                <c:pt idx="22">
                  <c:v>松原市</c:v>
                </c:pt>
                <c:pt idx="23">
                  <c:v>茨木市</c:v>
                </c:pt>
                <c:pt idx="24">
                  <c:v>城東区</c:v>
                </c:pt>
                <c:pt idx="25">
                  <c:v>八尾市</c:v>
                </c:pt>
                <c:pt idx="26">
                  <c:v>交野市</c:v>
                </c:pt>
                <c:pt idx="27">
                  <c:v>豊能町</c:v>
                </c:pt>
                <c:pt idx="28">
                  <c:v>西区</c:v>
                </c:pt>
                <c:pt idx="29">
                  <c:v>門真市</c:v>
                </c:pt>
                <c:pt idx="30">
                  <c:v>泉佐野市</c:v>
                </c:pt>
                <c:pt idx="31">
                  <c:v>鶴見区</c:v>
                </c:pt>
                <c:pt idx="32">
                  <c:v>都島区</c:v>
                </c:pt>
                <c:pt idx="33">
                  <c:v>堺市西区</c:v>
                </c:pt>
                <c:pt idx="34">
                  <c:v>堺市東区</c:v>
                </c:pt>
                <c:pt idx="35">
                  <c:v>大阪市</c:v>
                </c:pt>
                <c:pt idx="36">
                  <c:v>柏原市</c:v>
                </c:pt>
                <c:pt idx="37">
                  <c:v>堺市中区</c:v>
                </c:pt>
                <c:pt idx="38">
                  <c:v>河南町</c:v>
                </c:pt>
                <c:pt idx="39">
                  <c:v>藤井寺市</c:v>
                </c:pt>
                <c:pt idx="40">
                  <c:v>堺市</c:v>
                </c:pt>
                <c:pt idx="41">
                  <c:v>富田林市</c:v>
                </c:pt>
                <c:pt idx="42">
                  <c:v>泉大津市</c:v>
                </c:pt>
                <c:pt idx="43">
                  <c:v>池田市</c:v>
                </c:pt>
                <c:pt idx="44">
                  <c:v>岸和田市</c:v>
                </c:pt>
                <c:pt idx="45">
                  <c:v>吹田市</c:v>
                </c:pt>
                <c:pt idx="46">
                  <c:v>四條畷市</c:v>
                </c:pt>
                <c:pt idx="47">
                  <c:v>島本町</c:v>
                </c:pt>
                <c:pt idx="48">
                  <c:v>守口市</c:v>
                </c:pt>
                <c:pt idx="49">
                  <c:v>東住吉区</c:v>
                </c:pt>
                <c:pt idx="50">
                  <c:v>貝塚市</c:v>
                </c:pt>
                <c:pt idx="51">
                  <c:v>堺市北区</c:v>
                </c:pt>
                <c:pt idx="52">
                  <c:v>箕面市</c:v>
                </c:pt>
                <c:pt idx="53">
                  <c:v>住吉区</c:v>
                </c:pt>
                <c:pt idx="54">
                  <c:v>和泉市</c:v>
                </c:pt>
                <c:pt idx="55">
                  <c:v>堺市南区</c:v>
                </c:pt>
                <c:pt idx="56">
                  <c:v>泉南市</c:v>
                </c:pt>
                <c:pt idx="57">
                  <c:v>生野区</c:v>
                </c:pt>
                <c:pt idx="58">
                  <c:v>豊中市</c:v>
                </c:pt>
                <c:pt idx="59">
                  <c:v>大正区</c:v>
                </c:pt>
                <c:pt idx="60">
                  <c:v>高石市</c:v>
                </c:pt>
                <c:pt idx="61">
                  <c:v>中央区</c:v>
                </c:pt>
                <c:pt idx="62">
                  <c:v>阪南市</c:v>
                </c:pt>
                <c:pt idx="63">
                  <c:v>旭区</c:v>
                </c:pt>
                <c:pt idx="64">
                  <c:v>福島区</c:v>
                </c:pt>
                <c:pt idx="65">
                  <c:v>東成区</c:v>
                </c:pt>
                <c:pt idx="66">
                  <c:v>河内長野市</c:v>
                </c:pt>
                <c:pt idx="67">
                  <c:v>東大阪市</c:v>
                </c:pt>
                <c:pt idx="68">
                  <c:v>北区</c:v>
                </c:pt>
                <c:pt idx="69">
                  <c:v>天王寺区</c:v>
                </c:pt>
                <c:pt idx="70">
                  <c:v>大阪狭山市</c:v>
                </c:pt>
                <c:pt idx="71">
                  <c:v>大東市</c:v>
                </c:pt>
                <c:pt idx="72">
                  <c:v>阿倍野区</c:v>
                </c:pt>
                <c:pt idx="73">
                  <c:v>千早赤阪村</c:v>
                </c:pt>
              </c:strCache>
            </c:strRef>
          </c:cat>
          <c:val>
            <c:numRef>
              <c:f>市区町村別_普及率!$V$6:$V$79</c:f>
              <c:numCache>
                <c:formatCode>0.0%</c:formatCode>
                <c:ptCount val="74"/>
                <c:pt idx="0">
                  <c:v>0.88665502190319512</c:v>
                </c:pt>
                <c:pt idx="1">
                  <c:v>0.87344875829281043</c:v>
                </c:pt>
                <c:pt idx="2">
                  <c:v>0.87265369426252226</c:v>
                </c:pt>
                <c:pt idx="3">
                  <c:v>0.87096389690748643</c:v>
                </c:pt>
                <c:pt idx="4">
                  <c:v>0.87053487679967678</c:v>
                </c:pt>
                <c:pt idx="5">
                  <c:v>0.85972001532805387</c:v>
                </c:pt>
                <c:pt idx="6">
                  <c:v>0.85850327330443088</c:v>
                </c:pt>
                <c:pt idx="7">
                  <c:v>0.85734347415185652</c:v>
                </c:pt>
                <c:pt idx="8">
                  <c:v>0.85407642455586563</c:v>
                </c:pt>
                <c:pt idx="9">
                  <c:v>0.85356660098934811</c:v>
                </c:pt>
                <c:pt idx="10">
                  <c:v>0.85195928402648657</c:v>
                </c:pt>
                <c:pt idx="11">
                  <c:v>0.85188874726696939</c:v>
                </c:pt>
                <c:pt idx="12">
                  <c:v>0.85144052613613763</c:v>
                </c:pt>
                <c:pt idx="13">
                  <c:v>0.85071161574434506</c:v>
                </c:pt>
                <c:pt idx="14">
                  <c:v>0.84940313646900056</c:v>
                </c:pt>
                <c:pt idx="15">
                  <c:v>0.84533224974889098</c:v>
                </c:pt>
                <c:pt idx="16">
                  <c:v>0.8445838026525011</c:v>
                </c:pt>
                <c:pt idx="17">
                  <c:v>0.84318705792007653</c:v>
                </c:pt>
                <c:pt idx="18">
                  <c:v>0.84262647959913994</c:v>
                </c:pt>
                <c:pt idx="19">
                  <c:v>0.84240505397309118</c:v>
                </c:pt>
                <c:pt idx="20">
                  <c:v>0.83982409103454447</c:v>
                </c:pt>
                <c:pt idx="21">
                  <c:v>0.83934983224987847</c:v>
                </c:pt>
                <c:pt idx="22">
                  <c:v>0.83895137881816151</c:v>
                </c:pt>
                <c:pt idx="23">
                  <c:v>0.83807009899312557</c:v>
                </c:pt>
                <c:pt idx="24">
                  <c:v>0.83751313449146292</c:v>
                </c:pt>
                <c:pt idx="25">
                  <c:v>0.8373737985821057</c:v>
                </c:pt>
                <c:pt idx="26">
                  <c:v>0.83693596832478367</c:v>
                </c:pt>
                <c:pt idx="27">
                  <c:v>0.83684853272601034</c:v>
                </c:pt>
                <c:pt idx="28">
                  <c:v>0.83599334310871543</c:v>
                </c:pt>
                <c:pt idx="29">
                  <c:v>0.83423822847475493</c:v>
                </c:pt>
                <c:pt idx="30">
                  <c:v>0.83274175634438496</c:v>
                </c:pt>
                <c:pt idx="31">
                  <c:v>0.83246542528352008</c:v>
                </c:pt>
                <c:pt idx="32">
                  <c:v>0.83111789092729849</c:v>
                </c:pt>
                <c:pt idx="33">
                  <c:v>0.83075921637815608</c:v>
                </c:pt>
                <c:pt idx="34">
                  <c:v>0.82939318422684727</c:v>
                </c:pt>
                <c:pt idx="35">
                  <c:v>0.82778381712399607</c:v>
                </c:pt>
                <c:pt idx="36">
                  <c:v>0.82718077817941971</c:v>
                </c:pt>
                <c:pt idx="37">
                  <c:v>0.82669679608949886</c:v>
                </c:pt>
                <c:pt idx="38">
                  <c:v>0.82651240985578023</c:v>
                </c:pt>
                <c:pt idx="39">
                  <c:v>0.82601732725352695</c:v>
                </c:pt>
                <c:pt idx="40">
                  <c:v>0.82571399526482325</c:v>
                </c:pt>
                <c:pt idx="41">
                  <c:v>0.82553797786097827</c:v>
                </c:pt>
                <c:pt idx="42">
                  <c:v>0.82505105979039806</c:v>
                </c:pt>
                <c:pt idx="43">
                  <c:v>0.82144386735154307</c:v>
                </c:pt>
                <c:pt idx="44">
                  <c:v>0.82087001643076885</c:v>
                </c:pt>
                <c:pt idx="45">
                  <c:v>0.8186118999384332</c:v>
                </c:pt>
                <c:pt idx="46">
                  <c:v>0.818463542331344</c:v>
                </c:pt>
                <c:pt idx="47">
                  <c:v>0.81815373033803473</c:v>
                </c:pt>
                <c:pt idx="48">
                  <c:v>0.8169114839567112</c:v>
                </c:pt>
                <c:pt idx="49">
                  <c:v>0.8168366663272415</c:v>
                </c:pt>
                <c:pt idx="50">
                  <c:v>0.81538108840018564</c:v>
                </c:pt>
                <c:pt idx="51">
                  <c:v>0.81499890289786636</c:v>
                </c:pt>
                <c:pt idx="52">
                  <c:v>0.81341488494790359</c:v>
                </c:pt>
                <c:pt idx="53">
                  <c:v>0.81133070258775153</c:v>
                </c:pt>
                <c:pt idx="54">
                  <c:v>0.81113418886576905</c:v>
                </c:pt>
                <c:pt idx="55">
                  <c:v>0.80973098281106604</c:v>
                </c:pt>
                <c:pt idx="56">
                  <c:v>0.80784625447039593</c:v>
                </c:pt>
                <c:pt idx="57">
                  <c:v>0.80750036320207352</c:v>
                </c:pt>
                <c:pt idx="58">
                  <c:v>0.80723530623512474</c:v>
                </c:pt>
                <c:pt idx="59">
                  <c:v>0.80488580348743455</c:v>
                </c:pt>
                <c:pt idx="60">
                  <c:v>0.80243787294670899</c:v>
                </c:pt>
                <c:pt idx="61">
                  <c:v>0.80220646179290267</c:v>
                </c:pt>
                <c:pt idx="62">
                  <c:v>0.80218807523659641</c:v>
                </c:pt>
                <c:pt idx="63">
                  <c:v>0.80061086789827696</c:v>
                </c:pt>
                <c:pt idx="64">
                  <c:v>0.79968331173945595</c:v>
                </c:pt>
                <c:pt idx="65">
                  <c:v>0.79392190706104326</c:v>
                </c:pt>
                <c:pt idx="66">
                  <c:v>0.79019118460442817</c:v>
                </c:pt>
                <c:pt idx="67">
                  <c:v>0.78754278584944371</c:v>
                </c:pt>
                <c:pt idx="68">
                  <c:v>0.78247713757668169</c:v>
                </c:pt>
                <c:pt idx="69">
                  <c:v>0.77374625602910474</c:v>
                </c:pt>
                <c:pt idx="70">
                  <c:v>0.7705602420599067</c:v>
                </c:pt>
                <c:pt idx="71">
                  <c:v>0.75671652612570328</c:v>
                </c:pt>
                <c:pt idx="72">
                  <c:v>0.75406672190052526</c:v>
                </c:pt>
                <c:pt idx="73">
                  <c:v>0.72369708430941004</c:v>
                </c:pt>
              </c:numCache>
            </c:numRef>
          </c:val>
          <c:extLst>
            <c:ext xmlns:c16="http://schemas.microsoft.com/office/drawing/2014/chart" uri="{C3380CC4-5D6E-409C-BE32-E72D297353CC}">
              <c16:uniqueId val="{00000017-1795-48A2-8218-A2AEE4C9D01C}"/>
            </c:ext>
          </c:extLst>
        </c:ser>
        <c:dLbls>
          <c:dLblPos val="outEnd"/>
          <c:showLegendKey val="0"/>
          <c:showVal val="1"/>
          <c:showCatName val="0"/>
          <c:showSerName val="0"/>
          <c:showPercent val="0"/>
          <c:showBubbleSize val="0"/>
        </c:dLbls>
        <c:gapWidth val="150"/>
        <c:axId val="448593408"/>
        <c:axId val="448332352"/>
      </c:barChart>
      <c:scatterChart>
        <c:scatterStyle val="lineMarker"/>
        <c:varyColors val="0"/>
        <c:ser>
          <c:idx val="1"/>
          <c:order val="1"/>
          <c:tx>
            <c:v>広域連合全体</c:v>
          </c:tx>
          <c:spPr>
            <a:ln w="28575">
              <a:solidFill>
                <a:srgbClr val="BE4B48"/>
              </a:solidFill>
            </a:ln>
          </c:spPr>
          <c:marker>
            <c:symbol val="none"/>
          </c:marker>
          <c:dLbls>
            <c:dLbl>
              <c:idx val="0"/>
              <c:layout>
                <c:manualLayout>
                  <c:x val="-0.15854613526570061"/>
                  <c:y val="-0.89312269841269842"/>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97E5-424E-80F5-2B4DCE8C67F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市区町村別_普及率!$AC$6:$AC$79</c:f>
              <c:numCache>
                <c:formatCode>0.0%</c:formatCode>
                <c:ptCount val="74"/>
                <c:pt idx="0">
                  <c:v>0.82521457318088864</c:v>
                </c:pt>
                <c:pt idx="1">
                  <c:v>0.82521457318088864</c:v>
                </c:pt>
                <c:pt idx="2">
                  <c:v>0.82521457318088864</c:v>
                </c:pt>
                <c:pt idx="3">
                  <c:v>0.82521457318088864</c:v>
                </c:pt>
                <c:pt idx="4">
                  <c:v>0.82521457318088864</c:v>
                </c:pt>
                <c:pt idx="5">
                  <c:v>0.82521457318088864</c:v>
                </c:pt>
                <c:pt idx="6">
                  <c:v>0.82521457318088864</c:v>
                </c:pt>
                <c:pt idx="7">
                  <c:v>0.82521457318088864</c:v>
                </c:pt>
                <c:pt idx="8">
                  <c:v>0.82521457318088864</c:v>
                </c:pt>
                <c:pt idx="9">
                  <c:v>0.82521457318088864</c:v>
                </c:pt>
                <c:pt idx="10">
                  <c:v>0.82521457318088864</c:v>
                </c:pt>
                <c:pt idx="11">
                  <c:v>0.82521457318088864</c:v>
                </c:pt>
                <c:pt idx="12">
                  <c:v>0.82521457318088864</c:v>
                </c:pt>
                <c:pt idx="13">
                  <c:v>0.82521457318088864</c:v>
                </c:pt>
                <c:pt idx="14">
                  <c:v>0.82521457318088864</c:v>
                </c:pt>
                <c:pt idx="15">
                  <c:v>0.82521457318088864</c:v>
                </c:pt>
                <c:pt idx="16">
                  <c:v>0.82521457318088864</c:v>
                </c:pt>
                <c:pt idx="17">
                  <c:v>0.82521457318088864</c:v>
                </c:pt>
                <c:pt idx="18">
                  <c:v>0.82521457318088864</c:v>
                </c:pt>
                <c:pt idx="19">
                  <c:v>0.82521457318088864</c:v>
                </c:pt>
                <c:pt idx="20">
                  <c:v>0.82521457318088864</c:v>
                </c:pt>
                <c:pt idx="21">
                  <c:v>0.82521457318088864</c:v>
                </c:pt>
                <c:pt idx="22">
                  <c:v>0.82521457318088864</c:v>
                </c:pt>
                <c:pt idx="23">
                  <c:v>0.82521457318088864</c:v>
                </c:pt>
                <c:pt idx="24">
                  <c:v>0.82521457318088864</c:v>
                </c:pt>
                <c:pt idx="25">
                  <c:v>0.82521457318088864</c:v>
                </c:pt>
                <c:pt idx="26">
                  <c:v>0.82521457318088864</c:v>
                </c:pt>
                <c:pt idx="27">
                  <c:v>0.82521457318088864</c:v>
                </c:pt>
                <c:pt idx="28">
                  <c:v>0.82521457318088864</c:v>
                </c:pt>
                <c:pt idx="29">
                  <c:v>0.82521457318088864</c:v>
                </c:pt>
                <c:pt idx="30">
                  <c:v>0.82521457318088864</c:v>
                </c:pt>
                <c:pt idx="31">
                  <c:v>0.82521457318088864</c:v>
                </c:pt>
                <c:pt idx="32">
                  <c:v>0.82521457318088864</c:v>
                </c:pt>
                <c:pt idx="33">
                  <c:v>0.82521457318088864</c:v>
                </c:pt>
                <c:pt idx="34">
                  <c:v>0.82521457318088864</c:v>
                </c:pt>
                <c:pt idx="35">
                  <c:v>0.82521457318088864</c:v>
                </c:pt>
                <c:pt idx="36">
                  <c:v>0.82521457318088864</c:v>
                </c:pt>
                <c:pt idx="37">
                  <c:v>0.82521457318088864</c:v>
                </c:pt>
                <c:pt idx="38">
                  <c:v>0.82521457318088864</c:v>
                </c:pt>
                <c:pt idx="39">
                  <c:v>0.82521457318088864</c:v>
                </c:pt>
                <c:pt idx="40">
                  <c:v>0.82521457318088864</c:v>
                </c:pt>
                <c:pt idx="41">
                  <c:v>0.82521457318088864</c:v>
                </c:pt>
                <c:pt idx="42">
                  <c:v>0.82521457318088864</c:v>
                </c:pt>
                <c:pt idx="43">
                  <c:v>0.82521457318088864</c:v>
                </c:pt>
                <c:pt idx="44">
                  <c:v>0.82521457318088864</c:v>
                </c:pt>
                <c:pt idx="45">
                  <c:v>0.82521457318088864</c:v>
                </c:pt>
                <c:pt idx="46">
                  <c:v>0.82521457318088864</c:v>
                </c:pt>
                <c:pt idx="47">
                  <c:v>0.82521457318088864</c:v>
                </c:pt>
                <c:pt idx="48">
                  <c:v>0.82521457318088864</c:v>
                </c:pt>
                <c:pt idx="49">
                  <c:v>0.82521457318088864</c:v>
                </c:pt>
                <c:pt idx="50">
                  <c:v>0.82521457318088864</c:v>
                </c:pt>
                <c:pt idx="51">
                  <c:v>0.82521457318088864</c:v>
                </c:pt>
                <c:pt idx="52">
                  <c:v>0.82521457318088864</c:v>
                </c:pt>
                <c:pt idx="53">
                  <c:v>0.82521457318088864</c:v>
                </c:pt>
                <c:pt idx="54">
                  <c:v>0.82521457318088864</c:v>
                </c:pt>
                <c:pt idx="55">
                  <c:v>0.82521457318088864</c:v>
                </c:pt>
                <c:pt idx="56">
                  <c:v>0.82521457318088864</c:v>
                </c:pt>
                <c:pt idx="57">
                  <c:v>0.82521457318088864</c:v>
                </c:pt>
                <c:pt idx="58">
                  <c:v>0.82521457318088864</c:v>
                </c:pt>
                <c:pt idx="59">
                  <c:v>0.82521457318088864</c:v>
                </c:pt>
                <c:pt idx="60">
                  <c:v>0.82521457318088864</c:v>
                </c:pt>
                <c:pt idx="61">
                  <c:v>0.82521457318088864</c:v>
                </c:pt>
                <c:pt idx="62">
                  <c:v>0.82521457318088864</c:v>
                </c:pt>
                <c:pt idx="63">
                  <c:v>0.82521457318088864</c:v>
                </c:pt>
                <c:pt idx="64">
                  <c:v>0.82521457318088864</c:v>
                </c:pt>
                <c:pt idx="65">
                  <c:v>0.82521457318088864</c:v>
                </c:pt>
                <c:pt idx="66">
                  <c:v>0.82521457318088864</c:v>
                </c:pt>
                <c:pt idx="67">
                  <c:v>0.82521457318088864</c:v>
                </c:pt>
                <c:pt idx="68">
                  <c:v>0.82521457318088864</c:v>
                </c:pt>
                <c:pt idx="69">
                  <c:v>0.82521457318088864</c:v>
                </c:pt>
                <c:pt idx="70">
                  <c:v>0.82521457318088864</c:v>
                </c:pt>
                <c:pt idx="71">
                  <c:v>0.82521457318088864</c:v>
                </c:pt>
                <c:pt idx="72">
                  <c:v>0.82521457318088864</c:v>
                </c:pt>
                <c:pt idx="73">
                  <c:v>0.82521457318088864</c:v>
                </c:pt>
              </c:numCache>
            </c:numRef>
          </c:xVal>
          <c:yVal>
            <c:numRef>
              <c:f>市区町村別_普及率!$AF$6:$AF$79</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18-1795-48A2-8218-A2AEE4C9D01C}"/>
            </c:ext>
          </c:extLst>
        </c:ser>
        <c:dLbls>
          <c:showLegendKey val="0"/>
          <c:showVal val="1"/>
          <c:showCatName val="0"/>
          <c:showSerName val="0"/>
          <c:showPercent val="0"/>
          <c:showBubbleSize val="0"/>
        </c:dLbls>
        <c:axId val="448333504"/>
        <c:axId val="448332928"/>
      </c:scatterChart>
      <c:catAx>
        <c:axId val="448593408"/>
        <c:scaling>
          <c:orientation val="maxMin"/>
        </c:scaling>
        <c:delete val="0"/>
        <c:axPos val="l"/>
        <c:numFmt formatCode="General" sourceLinked="0"/>
        <c:majorTickMark val="none"/>
        <c:minorTickMark val="none"/>
        <c:tickLblPos val="nextTo"/>
        <c:spPr>
          <a:ln>
            <a:solidFill>
              <a:srgbClr val="7F7F7F"/>
            </a:solidFill>
          </a:ln>
        </c:spPr>
        <c:crossAx val="448332352"/>
        <c:crosses val="autoZero"/>
        <c:auto val="1"/>
        <c:lblAlgn val="ctr"/>
        <c:lblOffset val="100"/>
        <c:noMultiLvlLbl val="0"/>
      </c:catAx>
      <c:valAx>
        <c:axId val="448332352"/>
        <c:scaling>
          <c:orientation val="minMax"/>
        </c:scaling>
        <c:delete val="0"/>
        <c:axPos val="t"/>
        <c:majorGridlines>
          <c:spPr>
            <a:ln>
              <a:solidFill>
                <a:srgbClr val="D9D9D9"/>
              </a:solidFill>
            </a:ln>
          </c:spPr>
        </c:majorGridlines>
        <c:title>
          <c:tx>
            <c:rich>
              <a:bodyPr/>
              <a:lstStyle/>
              <a:p>
                <a:pPr>
                  <a:defRPr/>
                </a:pPr>
                <a:r>
                  <a:rPr lang="en-US"/>
                  <a:t>(%)</a:t>
                </a:r>
                <a:endParaRPr lang="ja-JP"/>
              </a:p>
            </c:rich>
          </c:tx>
          <c:layout>
            <c:manualLayout>
              <c:xMode val="edge"/>
              <c:yMode val="edge"/>
              <c:x val="0.89590688405797092"/>
              <c:y val="2.3733968253968254E-2"/>
            </c:manualLayout>
          </c:layout>
          <c:overlay val="0"/>
        </c:title>
        <c:numFmt formatCode="0.0%" sourceLinked="0"/>
        <c:majorTickMark val="out"/>
        <c:minorTickMark val="none"/>
        <c:tickLblPos val="nextTo"/>
        <c:spPr>
          <a:ln>
            <a:solidFill>
              <a:srgbClr val="7F7F7F"/>
            </a:solidFill>
          </a:ln>
        </c:spPr>
        <c:crossAx val="448593408"/>
        <c:crosses val="autoZero"/>
        <c:crossBetween val="between"/>
      </c:valAx>
      <c:valAx>
        <c:axId val="448332928"/>
        <c:scaling>
          <c:orientation val="minMax"/>
          <c:max val="50"/>
          <c:min val="0"/>
        </c:scaling>
        <c:delete val="1"/>
        <c:axPos val="r"/>
        <c:numFmt formatCode="General" sourceLinked="1"/>
        <c:majorTickMark val="out"/>
        <c:minorTickMark val="none"/>
        <c:tickLblPos val="nextTo"/>
        <c:crossAx val="448333504"/>
        <c:crosses val="max"/>
        <c:crossBetween val="midCat"/>
      </c:valAx>
      <c:valAx>
        <c:axId val="448333504"/>
        <c:scaling>
          <c:orientation val="minMax"/>
        </c:scaling>
        <c:delete val="1"/>
        <c:axPos val="b"/>
        <c:numFmt formatCode="0.0%" sourceLinked="1"/>
        <c:majorTickMark val="out"/>
        <c:minorTickMark val="none"/>
        <c:tickLblPos val="nextTo"/>
        <c:crossAx val="448332928"/>
        <c:crosses val="autoZero"/>
        <c:crossBetween val="midCat"/>
      </c:valAx>
      <c:spPr>
        <a:ln>
          <a:solidFill>
            <a:srgbClr val="7F7F7F"/>
          </a:solidFill>
        </a:ln>
      </c:spPr>
    </c:plotArea>
    <c:legend>
      <c:legendPos val="r"/>
      <c:layout>
        <c:manualLayout>
          <c:xMode val="edge"/>
          <c:yMode val="edge"/>
          <c:x val="0.13132154882154881"/>
          <c:y val="1.9521926440329216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57246376811595"/>
          <c:y val="7.8162778672273808E-2"/>
          <c:w val="0.79551908212560385"/>
          <c:h val="0.91713182910959656"/>
        </c:manualLayout>
      </c:layout>
      <c:barChart>
        <c:barDir val="bar"/>
        <c:grouping val="clustered"/>
        <c:varyColors val="0"/>
        <c:ser>
          <c:idx val="0"/>
          <c:order val="0"/>
          <c:tx>
            <c:strRef>
              <c:f>市区町村別_普及率!$X$5</c:f>
              <c:strCache>
                <c:ptCount val="1"/>
                <c:pt idx="0">
                  <c:v>前年度との差分(令和6年度普及率 数量ベース)</c:v>
                </c:pt>
              </c:strCache>
            </c:strRef>
          </c:tx>
          <c:spPr>
            <a:solidFill>
              <a:schemeClr val="accent1"/>
            </a:solidFill>
            <a:ln>
              <a:noFill/>
            </a:ln>
          </c:spPr>
          <c:invertIfNegative val="0"/>
          <c:dLbls>
            <c:dLbl>
              <c:idx val="0"/>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E9B-4633-AA08-AF9859475508}"/>
                </c:ext>
              </c:extLst>
            </c:dLbl>
            <c:dLbl>
              <c:idx val="1"/>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E9B-4633-AA08-AF9859475508}"/>
                </c:ext>
              </c:extLst>
            </c:dLbl>
            <c:dLbl>
              <c:idx val="2"/>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9B-4633-AA08-AF9859475508}"/>
                </c:ext>
              </c:extLst>
            </c:dLbl>
            <c:dLbl>
              <c:idx val="3"/>
              <c:layout>
                <c:manualLayout>
                  <c:x val="-3.067632850241602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E9B-4633-AA08-AF9859475508}"/>
                </c:ext>
              </c:extLst>
            </c:dLbl>
            <c:dLbl>
              <c:idx val="5"/>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E9B-4633-AA08-AF9859475508}"/>
                </c:ext>
              </c:extLst>
            </c:dLbl>
            <c:dLbl>
              <c:idx val="6"/>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E9B-4633-AA08-AF9859475508}"/>
                </c:ext>
              </c:extLst>
            </c:dLbl>
            <c:dLbl>
              <c:idx val="7"/>
              <c:layout>
                <c:manualLayout>
                  <c:x val="-4.60144927536237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E9B-4633-AA08-AF9859475508}"/>
                </c:ext>
              </c:extLst>
            </c:dLbl>
            <c:dLbl>
              <c:idx val="8"/>
              <c:layout>
                <c:manualLayout>
                  <c:x val="9.202898550724637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E9B-4633-AA08-AF9859475508}"/>
                </c:ext>
              </c:extLst>
            </c:dLbl>
            <c:dLbl>
              <c:idx val="11"/>
              <c:layout>
                <c:manualLayout>
                  <c:x val="-4.60144927536237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E9B-4633-AA08-AF9859475508}"/>
                </c:ext>
              </c:extLst>
            </c:dLbl>
            <c:dLbl>
              <c:idx val="12"/>
              <c:layout>
                <c:manualLayout>
                  <c:x val="-4.60144927536237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E9B-4633-AA08-AF9859475508}"/>
                </c:ext>
              </c:extLst>
            </c:dLbl>
            <c:dLbl>
              <c:idx val="17"/>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E9B-4633-AA08-AF9859475508}"/>
                </c:ext>
              </c:extLst>
            </c:dLbl>
            <c:dLbl>
              <c:idx val="18"/>
              <c:layout>
                <c:manualLayout>
                  <c:x val="1.53381642512077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E9B-4633-AA08-AF9859475508}"/>
                </c:ext>
              </c:extLst>
            </c:dLbl>
            <c:dLbl>
              <c:idx val="19"/>
              <c:layout>
                <c:manualLayout>
                  <c:x val="-4.60144927536237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E9B-4633-AA08-AF9859475508}"/>
                </c:ext>
              </c:extLst>
            </c:dLbl>
            <c:dLbl>
              <c:idx val="20"/>
              <c:layout>
                <c:manualLayout>
                  <c:x val="1.227053140096618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E9B-4633-AA08-AF9859475508}"/>
                </c:ext>
              </c:extLst>
            </c:dLbl>
            <c:dLbl>
              <c:idx val="21"/>
              <c:layout>
                <c:manualLayout>
                  <c:x val="9.202898550724637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E9B-4633-AA08-AF9859475508}"/>
                </c:ext>
              </c:extLst>
            </c:dLbl>
            <c:dLbl>
              <c:idx val="24"/>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9B-4633-AA08-AF9859475508}"/>
                </c:ext>
              </c:extLst>
            </c:dLbl>
            <c:dLbl>
              <c:idx val="25"/>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9B-4633-AA08-AF9859475508}"/>
                </c:ext>
              </c:extLst>
            </c:dLbl>
            <c:dLbl>
              <c:idx val="27"/>
              <c:layout>
                <c:manualLayout>
                  <c:x val="-4.60144927536237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9B-4633-AA08-AF9859475508}"/>
                </c:ext>
              </c:extLst>
            </c:dLbl>
            <c:dLbl>
              <c:idx val="29"/>
              <c:layout>
                <c:manualLayout>
                  <c:x val="-4.60144927536237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E9B-4633-AA08-AF9859475508}"/>
                </c:ext>
              </c:extLst>
            </c:dLbl>
            <c:dLbl>
              <c:idx val="30"/>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E9B-4633-AA08-AF9859475508}"/>
                </c:ext>
              </c:extLst>
            </c:dLbl>
            <c:dLbl>
              <c:idx val="32"/>
              <c:layout>
                <c:manualLayout>
                  <c:x val="-3.067632850241602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9B-4633-AA08-AF9859475508}"/>
                </c:ext>
              </c:extLst>
            </c:dLbl>
            <c:dLbl>
              <c:idx val="33"/>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E9B-4633-AA08-AF9859475508}"/>
                </c:ext>
              </c:extLst>
            </c:dLbl>
            <c:dLbl>
              <c:idx val="34"/>
              <c:layout>
                <c:manualLayout>
                  <c:x val="9.202898550724637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E9B-4633-AA08-AF9859475508}"/>
                </c:ext>
              </c:extLst>
            </c:dLbl>
            <c:dLbl>
              <c:idx val="35"/>
              <c:layout>
                <c:manualLayout>
                  <c:x val="7.669082125603808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E9B-4633-AA08-AF9859475508}"/>
                </c:ext>
              </c:extLst>
            </c:dLbl>
            <c:dLbl>
              <c:idx val="41"/>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E9B-4633-AA08-AF9859475508}"/>
                </c:ext>
              </c:extLst>
            </c:dLbl>
            <c:dLbl>
              <c:idx val="44"/>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E9B-4633-AA08-AF9859475508}"/>
                </c:ext>
              </c:extLst>
            </c:dLbl>
            <c:dLbl>
              <c:idx val="48"/>
              <c:layout>
                <c:manualLayout>
                  <c:x val="-3.067632850241602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E9B-4633-AA08-AF9859475508}"/>
                </c:ext>
              </c:extLst>
            </c:dLbl>
            <c:dLbl>
              <c:idx val="50"/>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E9B-4633-AA08-AF9859475508}"/>
                </c:ext>
              </c:extLst>
            </c:dLbl>
            <c:dLbl>
              <c:idx val="51"/>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2E9B-4633-AA08-AF9859475508}"/>
                </c:ext>
              </c:extLst>
            </c:dLbl>
            <c:dLbl>
              <c:idx val="59"/>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E9B-4633-AA08-AF9859475508}"/>
                </c:ext>
              </c:extLst>
            </c:dLbl>
            <c:dLbl>
              <c:idx val="61"/>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E9B-4633-AA08-AF9859475508}"/>
                </c:ext>
              </c:extLst>
            </c:dLbl>
            <c:dLbl>
              <c:idx val="65"/>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2E9B-4633-AA08-AF9859475508}"/>
                </c:ext>
              </c:extLst>
            </c:dLbl>
            <c:dLbl>
              <c:idx val="67"/>
              <c:layout>
                <c:manualLayout>
                  <c:x val="9.202898550724637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E9B-4633-AA08-AF9859475508}"/>
                </c:ext>
              </c:extLst>
            </c:dLbl>
            <c:dLbl>
              <c:idx val="70"/>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2E9B-4633-AA08-AF9859475508}"/>
                </c:ext>
              </c:extLst>
            </c:dLbl>
            <c:dLbl>
              <c:idx val="71"/>
              <c:layout>
                <c:manualLayout>
                  <c:x val="-4.60144927536237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E9B-4633-AA08-AF9859475508}"/>
                </c:ext>
              </c:extLst>
            </c:dLbl>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市区町村別_普及率!$U$6:$U$79</c:f>
              <c:strCache>
                <c:ptCount val="74"/>
                <c:pt idx="0">
                  <c:v>能勢町</c:v>
                </c:pt>
                <c:pt idx="1">
                  <c:v>西淀川区</c:v>
                </c:pt>
                <c:pt idx="2">
                  <c:v>摂津市</c:v>
                </c:pt>
                <c:pt idx="3">
                  <c:v>港区</c:v>
                </c:pt>
                <c:pt idx="4">
                  <c:v>岬町</c:v>
                </c:pt>
                <c:pt idx="5">
                  <c:v>東淀川区</c:v>
                </c:pt>
                <c:pt idx="6">
                  <c:v>高槻市</c:v>
                </c:pt>
                <c:pt idx="7">
                  <c:v>寝屋川市</c:v>
                </c:pt>
                <c:pt idx="8">
                  <c:v>住之江区</c:v>
                </c:pt>
                <c:pt idx="9">
                  <c:v>平野区</c:v>
                </c:pt>
                <c:pt idx="10">
                  <c:v>堺市美原区</c:v>
                </c:pt>
                <c:pt idx="11">
                  <c:v>熊取町</c:v>
                </c:pt>
                <c:pt idx="12">
                  <c:v>淀川区</c:v>
                </c:pt>
                <c:pt idx="13">
                  <c:v>忠岡町</c:v>
                </c:pt>
                <c:pt idx="14">
                  <c:v>太子町</c:v>
                </c:pt>
                <c:pt idx="15">
                  <c:v>田尻町</c:v>
                </c:pt>
                <c:pt idx="16">
                  <c:v>羽曳野市</c:v>
                </c:pt>
                <c:pt idx="17">
                  <c:v>此花区</c:v>
                </c:pt>
                <c:pt idx="18">
                  <c:v>枚方市</c:v>
                </c:pt>
                <c:pt idx="19">
                  <c:v>西成区</c:v>
                </c:pt>
                <c:pt idx="20">
                  <c:v>浪速区</c:v>
                </c:pt>
                <c:pt idx="21">
                  <c:v>堺市堺区</c:v>
                </c:pt>
                <c:pt idx="22">
                  <c:v>松原市</c:v>
                </c:pt>
                <c:pt idx="23">
                  <c:v>茨木市</c:v>
                </c:pt>
                <c:pt idx="24">
                  <c:v>城東区</c:v>
                </c:pt>
                <c:pt idx="25">
                  <c:v>八尾市</c:v>
                </c:pt>
                <c:pt idx="26">
                  <c:v>交野市</c:v>
                </c:pt>
                <c:pt idx="27">
                  <c:v>豊能町</c:v>
                </c:pt>
                <c:pt idx="28">
                  <c:v>西区</c:v>
                </c:pt>
                <c:pt idx="29">
                  <c:v>門真市</c:v>
                </c:pt>
                <c:pt idx="30">
                  <c:v>泉佐野市</c:v>
                </c:pt>
                <c:pt idx="31">
                  <c:v>鶴見区</c:v>
                </c:pt>
                <c:pt idx="32">
                  <c:v>都島区</c:v>
                </c:pt>
                <c:pt idx="33">
                  <c:v>堺市西区</c:v>
                </c:pt>
                <c:pt idx="34">
                  <c:v>堺市東区</c:v>
                </c:pt>
                <c:pt idx="35">
                  <c:v>大阪市</c:v>
                </c:pt>
                <c:pt idx="36">
                  <c:v>柏原市</c:v>
                </c:pt>
                <c:pt idx="37">
                  <c:v>堺市中区</c:v>
                </c:pt>
                <c:pt idx="38">
                  <c:v>河南町</c:v>
                </c:pt>
                <c:pt idx="39">
                  <c:v>藤井寺市</c:v>
                </c:pt>
                <c:pt idx="40">
                  <c:v>堺市</c:v>
                </c:pt>
                <c:pt idx="41">
                  <c:v>富田林市</c:v>
                </c:pt>
                <c:pt idx="42">
                  <c:v>泉大津市</c:v>
                </c:pt>
                <c:pt idx="43">
                  <c:v>池田市</c:v>
                </c:pt>
                <c:pt idx="44">
                  <c:v>岸和田市</c:v>
                </c:pt>
                <c:pt idx="45">
                  <c:v>吹田市</c:v>
                </c:pt>
                <c:pt idx="46">
                  <c:v>四條畷市</c:v>
                </c:pt>
                <c:pt idx="47">
                  <c:v>島本町</c:v>
                </c:pt>
                <c:pt idx="48">
                  <c:v>守口市</c:v>
                </c:pt>
                <c:pt idx="49">
                  <c:v>東住吉区</c:v>
                </c:pt>
                <c:pt idx="50">
                  <c:v>貝塚市</c:v>
                </c:pt>
                <c:pt idx="51">
                  <c:v>堺市北区</c:v>
                </c:pt>
                <c:pt idx="52">
                  <c:v>箕面市</c:v>
                </c:pt>
                <c:pt idx="53">
                  <c:v>住吉区</c:v>
                </c:pt>
                <c:pt idx="54">
                  <c:v>和泉市</c:v>
                </c:pt>
                <c:pt idx="55">
                  <c:v>堺市南区</c:v>
                </c:pt>
                <c:pt idx="56">
                  <c:v>泉南市</c:v>
                </c:pt>
                <c:pt idx="57">
                  <c:v>生野区</c:v>
                </c:pt>
                <c:pt idx="58">
                  <c:v>豊中市</c:v>
                </c:pt>
                <c:pt idx="59">
                  <c:v>大正区</c:v>
                </c:pt>
                <c:pt idx="60">
                  <c:v>高石市</c:v>
                </c:pt>
                <c:pt idx="61">
                  <c:v>中央区</c:v>
                </c:pt>
                <c:pt idx="62">
                  <c:v>阪南市</c:v>
                </c:pt>
                <c:pt idx="63">
                  <c:v>旭区</c:v>
                </c:pt>
                <c:pt idx="64">
                  <c:v>福島区</c:v>
                </c:pt>
                <c:pt idx="65">
                  <c:v>東成区</c:v>
                </c:pt>
                <c:pt idx="66">
                  <c:v>河内長野市</c:v>
                </c:pt>
                <c:pt idx="67">
                  <c:v>東大阪市</c:v>
                </c:pt>
                <c:pt idx="68">
                  <c:v>北区</c:v>
                </c:pt>
                <c:pt idx="69">
                  <c:v>天王寺区</c:v>
                </c:pt>
                <c:pt idx="70">
                  <c:v>大阪狭山市</c:v>
                </c:pt>
                <c:pt idx="71">
                  <c:v>大東市</c:v>
                </c:pt>
                <c:pt idx="72">
                  <c:v>阿倍野区</c:v>
                </c:pt>
                <c:pt idx="73">
                  <c:v>千早赤阪村</c:v>
                </c:pt>
              </c:strCache>
            </c:strRef>
          </c:cat>
          <c:val>
            <c:numRef>
              <c:f>市区町村別_普及率!$X$6:$X$79</c:f>
              <c:numCache>
                <c:formatCode>General</c:formatCode>
                <c:ptCount val="74"/>
                <c:pt idx="0">
                  <c:v>3.7000000000000033</c:v>
                </c:pt>
                <c:pt idx="1">
                  <c:v>3.1000000000000028</c:v>
                </c:pt>
                <c:pt idx="2">
                  <c:v>3.6000000000000032</c:v>
                </c:pt>
                <c:pt idx="3">
                  <c:v>3.3000000000000029</c:v>
                </c:pt>
                <c:pt idx="4">
                  <c:v>4.9000000000000039</c:v>
                </c:pt>
                <c:pt idx="5">
                  <c:v>3.7000000000000033</c:v>
                </c:pt>
                <c:pt idx="6">
                  <c:v>3.6000000000000032</c:v>
                </c:pt>
                <c:pt idx="7">
                  <c:v>3.2000000000000028</c:v>
                </c:pt>
                <c:pt idx="8">
                  <c:v>4.0000000000000036</c:v>
                </c:pt>
                <c:pt idx="9">
                  <c:v>4.4999999999999929</c:v>
                </c:pt>
                <c:pt idx="10">
                  <c:v>5.0999999999999934</c:v>
                </c:pt>
                <c:pt idx="11">
                  <c:v>3.3000000000000029</c:v>
                </c:pt>
                <c:pt idx="12">
                  <c:v>3.2000000000000028</c:v>
                </c:pt>
                <c:pt idx="13">
                  <c:v>5.3999999999999932</c:v>
                </c:pt>
                <c:pt idx="14">
                  <c:v>13.700000000000001</c:v>
                </c:pt>
                <c:pt idx="15">
                  <c:v>1.5000000000000013</c:v>
                </c:pt>
                <c:pt idx="16">
                  <c:v>5.0999999999999934</c:v>
                </c:pt>
                <c:pt idx="17">
                  <c:v>3.6999999999999922</c:v>
                </c:pt>
                <c:pt idx="18">
                  <c:v>3.7999999999999923</c:v>
                </c:pt>
                <c:pt idx="19">
                  <c:v>3.3999999999999919</c:v>
                </c:pt>
                <c:pt idx="20">
                  <c:v>3.8999999999999924</c:v>
                </c:pt>
                <c:pt idx="21">
                  <c:v>3.9999999999999925</c:v>
                </c:pt>
                <c:pt idx="22">
                  <c:v>4.9999999999999929</c:v>
                </c:pt>
                <c:pt idx="23">
                  <c:v>4.3999999999999932</c:v>
                </c:pt>
                <c:pt idx="24">
                  <c:v>3.5999999999999921</c:v>
                </c:pt>
                <c:pt idx="25">
                  <c:v>3.6999999999999922</c:v>
                </c:pt>
                <c:pt idx="26">
                  <c:v>4.2999999999999927</c:v>
                </c:pt>
                <c:pt idx="27">
                  <c:v>3.499999999999992</c:v>
                </c:pt>
                <c:pt idx="28">
                  <c:v>4.3999999999999932</c:v>
                </c:pt>
                <c:pt idx="29">
                  <c:v>3.1999999999999917</c:v>
                </c:pt>
                <c:pt idx="30">
                  <c:v>2.7999999999999914</c:v>
                </c:pt>
                <c:pt idx="31">
                  <c:v>4.3999999999999932</c:v>
                </c:pt>
                <c:pt idx="32">
                  <c:v>3.499999999999992</c:v>
                </c:pt>
                <c:pt idx="33">
                  <c:v>3.6999999999999922</c:v>
                </c:pt>
                <c:pt idx="34">
                  <c:v>3.9999999999999925</c:v>
                </c:pt>
                <c:pt idx="35">
                  <c:v>4.0999999999999925</c:v>
                </c:pt>
                <c:pt idx="36">
                  <c:v>5.5999999999999943</c:v>
                </c:pt>
                <c:pt idx="37">
                  <c:v>4.6999999999999931</c:v>
                </c:pt>
                <c:pt idx="38">
                  <c:v>4.9999999999999929</c:v>
                </c:pt>
                <c:pt idx="39">
                  <c:v>6.0999999999999943</c:v>
                </c:pt>
                <c:pt idx="40">
                  <c:v>4.3999999999999932</c:v>
                </c:pt>
                <c:pt idx="41">
                  <c:v>3.5999999999999921</c:v>
                </c:pt>
                <c:pt idx="42">
                  <c:v>5.199999999999994</c:v>
                </c:pt>
                <c:pt idx="43">
                  <c:v>4.2999999999999927</c:v>
                </c:pt>
                <c:pt idx="44">
                  <c:v>4.1999999999999922</c:v>
                </c:pt>
                <c:pt idx="45">
                  <c:v>4.6999999999999931</c:v>
                </c:pt>
                <c:pt idx="46">
                  <c:v>4.2999999999999927</c:v>
                </c:pt>
                <c:pt idx="47">
                  <c:v>4.6999999999999931</c:v>
                </c:pt>
                <c:pt idx="48">
                  <c:v>3.2999999999999918</c:v>
                </c:pt>
                <c:pt idx="49">
                  <c:v>4.3999999999999932</c:v>
                </c:pt>
                <c:pt idx="50">
                  <c:v>4.1999999999999922</c:v>
                </c:pt>
                <c:pt idx="51">
                  <c:v>4.1999999999999922</c:v>
                </c:pt>
                <c:pt idx="52">
                  <c:v>4.2999999999999927</c:v>
                </c:pt>
                <c:pt idx="53">
                  <c:v>4.3000000000000043</c:v>
                </c:pt>
                <c:pt idx="54">
                  <c:v>5.600000000000005</c:v>
                </c:pt>
                <c:pt idx="55">
                  <c:v>5.4000000000000048</c:v>
                </c:pt>
                <c:pt idx="56">
                  <c:v>4.8000000000000043</c:v>
                </c:pt>
                <c:pt idx="57">
                  <c:v>4.7000000000000046</c:v>
                </c:pt>
                <c:pt idx="58">
                  <c:v>5.100000000000005</c:v>
                </c:pt>
                <c:pt idx="59">
                  <c:v>3.0000000000000027</c:v>
                </c:pt>
                <c:pt idx="60">
                  <c:v>5.0000000000000044</c:v>
                </c:pt>
                <c:pt idx="61">
                  <c:v>3.7000000000000033</c:v>
                </c:pt>
                <c:pt idx="62">
                  <c:v>5.9000000000000057</c:v>
                </c:pt>
                <c:pt idx="63">
                  <c:v>4.5000000000000036</c:v>
                </c:pt>
                <c:pt idx="64">
                  <c:v>4.4000000000000039</c:v>
                </c:pt>
                <c:pt idx="65">
                  <c:v>4.2000000000000037</c:v>
                </c:pt>
                <c:pt idx="66">
                  <c:v>5.4000000000000048</c:v>
                </c:pt>
                <c:pt idx="67">
                  <c:v>4.0000000000000036</c:v>
                </c:pt>
                <c:pt idx="68">
                  <c:v>4.3000000000000043</c:v>
                </c:pt>
                <c:pt idx="69">
                  <c:v>5.0000000000000044</c:v>
                </c:pt>
                <c:pt idx="70">
                  <c:v>4.2000000000000037</c:v>
                </c:pt>
                <c:pt idx="71">
                  <c:v>3.400000000000003</c:v>
                </c:pt>
                <c:pt idx="72">
                  <c:v>6.0000000000000053</c:v>
                </c:pt>
                <c:pt idx="73">
                  <c:v>6.199999999999994</c:v>
                </c:pt>
              </c:numCache>
            </c:numRef>
          </c:val>
          <c:extLst>
            <c:ext xmlns:c16="http://schemas.microsoft.com/office/drawing/2014/chart" uri="{C3380CC4-5D6E-409C-BE32-E72D297353CC}">
              <c16:uniqueId val="{00000007-E125-4537-8E74-3B860FA2BCF1}"/>
            </c:ext>
          </c:extLst>
        </c:ser>
        <c:dLbls>
          <c:dLblPos val="outEnd"/>
          <c:showLegendKey val="0"/>
          <c:showVal val="1"/>
          <c:showCatName val="0"/>
          <c:showSerName val="0"/>
          <c:showPercent val="0"/>
          <c:showBubbleSize val="0"/>
        </c:dLbls>
        <c:gapWidth val="150"/>
        <c:axId val="448681472"/>
        <c:axId val="448147968"/>
      </c:barChart>
      <c:scatterChart>
        <c:scatterStyle val="lineMarker"/>
        <c:varyColors val="0"/>
        <c:ser>
          <c:idx val="1"/>
          <c:order val="1"/>
          <c:tx>
            <c:strRef>
              <c:f>市区町村別_普及率!$B$80</c:f>
              <c:strCache>
                <c:ptCount val="1"/>
                <c:pt idx="0">
                  <c:v>広域連合全体</c:v>
                </c:pt>
              </c:strCache>
            </c:strRef>
          </c:tx>
          <c:spPr>
            <a:ln w="28575">
              <a:solidFill>
                <a:srgbClr val="BE4B48"/>
              </a:solidFill>
            </a:ln>
          </c:spPr>
          <c:marker>
            <c:symbol val="none"/>
          </c:marker>
          <c:dLbls>
            <c:dLbl>
              <c:idx val="0"/>
              <c:layout>
                <c:manualLayout>
                  <c:x val="0.13625857487922705"/>
                  <c:y val="-0.89108047619047615"/>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E125-4537-8E74-3B860FA2BCF1}"/>
                </c:ext>
              </c:extLst>
            </c:dLbl>
            <c:numFmt formatCode="#,##0.0_ ;[Red]\-#,##0.0\ "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市区町村別_普及率!$AE$6:$AE$79</c:f>
              <c:numCache>
                <c:formatCode>General</c:formatCode>
                <c:ptCount val="74"/>
                <c:pt idx="0">
                  <c:v>4.1999999999999922</c:v>
                </c:pt>
                <c:pt idx="1">
                  <c:v>4.1999999999999922</c:v>
                </c:pt>
                <c:pt idx="2">
                  <c:v>4.1999999999999922</c:v>
                </c:pt>
                <c:pt idx="3">
                  <c:v>4.1999999999999922</c:v>
                </c:pt>
                <c:pt idx="4">
                  <c:v>4.1999999999999922</c:v>
                </c:pt>
                <c:pt idx="5">
                  <c:v>4.1999999999999922</c:v>
                </c:pt>
                <c:pt idx="6">
                  <c:v>4.1999999999999922</c:v>
                </c:pt>
                <c:pt idx="7">
                  <c:v>4.1999999999999922</c:v>
                </c:pt>
                <c:pt idx="8">
                  <c:v>4.1999999999999922</c:v>
                </c:pt>
                <c:pt idx="9">
                  <c:v>4.1999999999999922</c:v>
                </c:pt>
                <c:pt idx="10">
                  <c:v>4.1999999999999922</c:v>
                </c:pt>
                <c:pt idx="11">
                  <c:v>4.1999999999999922</c:v>
                </c:pt>
                <c:pt idx="12">
                  <c:v>4.1999999999999922</c:v>
                </c:pt>
                <c:pt idx="13">
                  <c:v>4.1999999999999922</c:v>
                </c:pt>
                <c:pt idx="14">
                  <c:v>4.1999999999999922</c:v>
                </c:pt>
                <c:pt idx="15">
                  <c:v>4.1999999999999922</c:v>
                </c:pt>
                <c:pt idx="16">
                  <c:v>4.1999999999999922</c:v>
                </c:pt>
                <c:pt idx="17">
                  <c:v>4.1999999999999922</c:v>
                </c:pt>
                <c:pt idx="18">
                  <c:v>4.1999999999999922</c:v>
                </c:pt>
                <c:pt idx="19">
                  <c:v>4.1999999999999922</c:v>
                </c:pt>
                <c:pt idx="20">
                  <c:v>4.1999999999999922</c:v>
                </c:pt>
                <c:pt idx="21">
                  <c:v>4.1999999999999922</c:v>
                </c:pt>
                <c:pt idx="22">
                  <c:v>4.1999999999999922</c:v>
                </c:pt>
                <c:pt idx="23">
                  <c:v>4.1999999999999922</c:v>
                </c:pt>
                <c:pt idx="24">
                  <c:v>4.1999999999999922</c:v>
                </c:pt>
                <c:pt idx="25">
                  <c:v>4.1999999999999922</c:v>
                </c:pt>
                <c:pt idx="26">
                  <c:v>4.1999999999999922</c:v>
                </c:pt>
                <c:pt idx="27">
                  <c:v>4.1999999999999922</c:v>
                </c:pt>
                <c:pt idx="28">
                  <c:v>4.1999999999999922</c:v>
                </c:pt>
                <c:pt idx="29">
                  <c:v>4.1999999999999922</c:v>
                </c:pt>
                <c:pt idx="30">
                  <c:v>4.1999999999999922</c:v>
                </c:pt>
                <c:pt idx="31">
                  <c:v>4.1999999999999922</c:v>
                </c:pt>
                <c:pt idx="32">
                  <c:v>4.1999999999999922</c:v>
                </c:pt>
                <c:pt idx="33">
                  <c:v>4.1999999999999922</c:v>
                </c:pt>
                <c:pt idx="34">
                  <c:v>4.1999999999999922</c:v>
                </c:pt>
                <c:pt idx="35">
                  <c:v>4.1999999999999922</c:v>
                </c:pt>
                <c:pt idx="36">
                  <c:v>4.1999999999999922</c:v>
                </c:pt>
                <c:pt idx="37">
                  <c:v>4.1999999999999922</c:v>
                </c:pt>
                <c:pt idx="38">
                  <c:v>4.1999999999999922</c:v>
                </c:pt>
                <c:pt idx="39">
                  <c:v>4.1999999999999922</c:v>
                </c:pt>
                <c:pt idx="40">
                  <c:v>4.1999999999999922</c:v>
                </c:pt>
                <c:pt idx="41">
                  <c:v>4.1999999999999922</c:v>
                </c:pt>
                <c:pt idx="42">
                  <c:v>4.1999999999999922</c:v>
                </c:pt>
                <c:pt idx="43">
                  <c:v>4.1999999999999922</c:v>
                </c:pt>
                <c:pt idx="44">
                  <c:v>4.1999999999999922</c:v>
                </c:pt>
                <c:pt idx="45">
                  <c:v>4.1999999999999922</c:v>
                </c:pt>
                <c:pt idx="46">
                  <c:v>4.1999999999999922</c:v>
                </c:pt>
                <c:pt idx="47">
                  <c:v>4.1999999999999922</c:v>
                </c:pt>
                <c:pt idx="48">
                  <c:v>4.1999999999999922</c:v>
                </c:pt>
                <c:pt idx="49">
                  <c:v>4.1999999999999922</c:v>
                </c:pt>
                <c:pt idx="50">
                  <c:v>4.1999999999999922</c:v>
                </c:pt>
                <c:pt idx="51">
                  <c:v>4.1999999999999922</c:v>
                </c:pt>
                <c:pt idx="52">
                  <c:v>4.1999999999999922</c:v>
                </c:pt>
                <c:pt idx="53">
                  <c:v>4.1999999999999922</c:v>
                </c:pt>
                <c:pt idx="54">
                  <c:v>4.1999999999999922</c:v>
                </c:pt>
                <c:pt idx="55">
                  <c:v>4.1999999999999922</c:v>
                </c:pt>
                <c:pt idx="56">
                  <c:v>4.1999999999999922</c:v>
                </c:pt>
                <c:pt idx="57">
                  <c:v>4.1999999999999922</c:v>
                </c:pt>
                <c:pt idx="58">
                  <c:v>4.1999999999999922</c:v>
                </c:pt>
                <c:pt idx="59">
                  <c:v>4.1999999999999922</c:v>
                </c:pt>
                <c:pt idx="60">
                  <c:v>4.1999999999999922</c:v>
                </c:pt>
                <c:pt idx="61">
                  <c:v>4.1999999999999922</c:v>
                </c:pt>
                <c:pt idx="62">
                  <c:v>4.1999999999999922</c:v>
                </c:pt>
                <c:pt idx="63">
                  <c:v>4.1999999999999922</c:v>
                </c:pt>
                <c:pt idx="64">
                  <c:v>4.1999999999999922</c:v>
                </c:pt>
                <c:pt idx="65">
                  <c:v>4.1999999999999922</c:v>
                </c:pt>
                <c:pt idx="66">
                  <c:v>4.1999999999999922</c:v>
                </c:pt>
                <c:pt idx="67">
                  <c:v>4.1999999999999922</c:v>
                </c:pt>
                <c:pt idx="68">
                  <c:v>4.1999999999999922</c:v>
                </c:pt>
                <c:pt idx="69">
                  <c:v>4.1999999999999922</c:v>
                </c:pt>
                <c:pt idx="70">
                  <c:v>4.1999999999999922</c:v>
                </c:pt>
                <c:pt idx="71">
                  <c:v>4.1999999999999922</c:v>
                </c:pt>
                <c:pt idx="72">
                  <c:v>4.1999999999999922</c:v>
                </c:pt>
                <c:pt idx="73">
                  <c:v>4.1999999999999922</c:v>
                </c:pt>
              </c:numCache>
            </c:numRef>
          </c:xVal>
          <c:yVal>
            <c:numRef>
              <c:f>市区町村別_普及率!$AF$6:$AF$79</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09-E125-4537-8E74-3B860FA2BCF1}"/>
            </c:ext>
          </c:extLst>
        </c:ser>
        <c:dLbls>
          <c:showLegendKey val="0"/>
          <c:showVal val="1"/>
          <c:showCatName val="0"/>
          <c:showSerName val="0"/>
          <c:showPercent val="0"/>
          <c:showBubbleSize val="0"/>
        </c:dLbls>
        <c:axId val="448149120"/>
        <c:axId val="448148544"/>
      </c:scatterChart>
      <c:catAx>
        <c:axId val="448681472"/>
        <c:scaling>
          <c:orientation val="maxMin"/>
        </c:scaling>
        <c:delete val="0"/>
        <c:axPos val="l"/>
        <c:numFmt formatCode="General" sourceLinked="0"/>
        <c:majorTickMark val="none"/>
        <c:minorTickMark val="none"/>
        <c:tickLblPos val="low"/>
        <c:spPr>
          <a:ln>
            <a:solidFill>
              <a:srgbClr val="7F7F7F"/>
            </a:solidFill>
          </a:ln>
        </c:spPr>
        <c:crossAx val="448147968"/>
        <c:crosses val="autoZero"/>
        <c:auto val="1"/>
        <c:lblAlgn val="ctr"/>
        <c:lblOffset val="100"/>
        <c:noMultiLvlLbl val="0"/>
      </c:catAx>
      <c:valAx>
        <c:axId val="448147968"/>
        <c:scaling>
          <c:orientation val="minMax"/>
        </c:scaling>
        <c:delete val="0"/>
        <c:axPos val="t"/>
        <c:majorGridlines>
          <c:spPr>
            <a:ln>
              <a:solidFill>
                <a:srgbClr val="D9D9D9"/>
              </a:solidFill>
            </a:ln>
          </c:spPr>
        </c:majorGridlines>
        <c:title>
          <c:tx>
            <c:rich>
              <a:bodyPr/>
              <a:lstStyle/>
              <a:p>
                <a:pPr>
                  <a:defRPr/>
                </a:pPr>
                <a:r>
                  <a:rPr lang="en-US"/>
                  <a:t>(</a:t>
                </a:r>
                <a:r>
                  <a:rPr lang="en-US" altLang="ja-JP" sz="1000" b="1" i="0" u="none" strike="noStrike" baseline="0">
                    <a:effectLst/>
                  </a:rPr>
                  <a:t>pt</a:t>
                </a:r>
                <a:r>
                  <a:rPr lang="en-US"/>
                  <a:t>)</a:t>
                </a:r>
                <a:endParaRPr lang="ja-JP"/>
              </a:p>
            </c:rich>
          </c:tx>
          <c:layout>
            <c:manualLayout>
              <c:xMode val="edge"/>
              <c:yMode val="edge"/>
              <c:x val="0.89283925120772945"/>
              <c:y val="2.2726031746031747E-2"/>
            </c:manualLayout>
          </c:layout>
          <c:overlay val="0"/>
        </c:title>
        <c:numFmt formatCode="#,##0.0_ ;[Red]\-#,##0.0\ " sourceLinked="0"/>
        <c:majorTickMark val="out"/>
        <c:minorTickMark val="none"/>
        <c:tickLblPos val="nextTo"/>
        <c:spPr>
          <a:ln>
            <a:solidFill>
              <a:srgbClr val="7F7F7F"/>
            </a:solidFill>
          </a:ln>
        </c:spPr>
        <c:crossAx val="448681472"/>
        <c:crosses val="autoZero"/>
        <c:crossBetween val="between"/>
      </c:valAx>
      <c:valAx>
        <c:axId val="448148544"/>
        <c:scaling>
          <c:orientation val="minMax"/>
          <c:max val="50"/>
          <c:min val="0"/>
        </c:scaling>
        <c:delete val="1"/>
        <c:axPos val="r"/>
        <c:numFmt formatCode="General" sourceLinked="1"/>
        <c:majorTickMark val="out"/>
        <c:minorTickMark val="none"/>
        <c:tickLblPos val="nextTo"/>
        <c:crossAx val="448149120"/>
        <c:crosses val="max"/>
        <c:crossBetween val="midCat"/>
      </c:valAx>
      <c:valAx>
        <c:axId val="448149120"/>
        <c:scaling>
          <c:orientation val="minMax"/>
        </c:scaling>
        <c:delete val="1"/>
        <c:axPos val="b"/>
        <c:numFmt formatCode="General" sourceLinked="1"/>
        <c:majorTickMark val="out"/>
        <c:minorTickMark val="none"/>
        <c:tickLblPos val="nextTo"/>
        <c:crossAx val="448148544"/>
        <c:crosses val="autoZero"/>
        <c:crossBetween val="midCat"/>
      </c:valAx>
      <c:spPr>
        <a:ln>
          <a:solidFill>
            <a:srgbClr val="7F7F7F"/>
          </a:solidFill>
        </a:ln>
      </c:spPr>
    </c:plotArea>
    <c:legend>
      <c:legendPos val="r"/>
      <c:layout>
        <c:manualLayout>
          <c:xMode val="edge"/>
          <c:yMode val="edge"/>
          <c:x val="0.13132154882154881"/>
          <c:y val="1.9521926440329216E-2"/>
          <c:w val="0.64353937198067634"/>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37681159420289"/>
          <c:y val="7.8162778672273808E-2"/>
          <c:w val="0.78171473429951677"/>
          <c:h val="0.91713182910959656"/>
        </c:manualLayout>
      </c:layout>
      <c:barChart>
        <c:barDir val="bar"/>
        <c:grouping val="clustered"/>
        <c:varyColors val="0"/>
        <c:ser>
          <c:idx val="0"/>
          <c:order val="0"/>
          <c:tx>
            <c:strRef>
              <c:f>'市区町村別_ポテンシャル(数量)'!$AD$3</c:f>
              <c:strCache>
                <c:ptCount val="1"/>
                <c:pt idx="0">
                  <c:v>切替ポテンシャル(数量ベース)</c:v>
                </c:pt>
              </c:strCache>
            </c:strRef>
          </c:tx>
          <c:spPr>
            <a:solidFill>
              <a:schemeClr val="accent4">
                <a:lumMod val="60000"/>
                <a:lumOff val="40000"/>
              </a:schemeClr>
            </a:solidFill>
            <a:ln>
              <a:noFill/>
            </a:ln>
          </c:spPr>
          <c:invertIfNegative val="0"/>
          <c:dLbls>
            <c:dLbl>
              <c:idx val="30"/>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A897-465F-97A0-261896F7A623}"/>
                </c:ext>
              </c:extLst>
            </c:dLbl>
            <c:dLbl>
              <c:idx val="31"/>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A897-465F-97A0-261896F7A623}"/>
                </c:ext>
              </c:extLst>
            </c:dLbl>
            <c:dLbl>
              <c:idx val="32"/>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A897-465F-97A0-261896F7A623}"/>
                </c:ext>
              </c:extLst>
            </c:dLbl>
            <c:dLbl>
              <c:idx val="33"/>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A897-465F-97A0-261896F7A623}"/>
                </c:ext>
              </c:extLst>
            </c:dLbl>
            <c:dLbl>
              <c:idx val="34"/>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A897-465F-97A0-261896F7A623}"/>
                </c:ext>
              </c:extLst>
            </c:dLbl>
            <c:dLbl>
              <c:idx val="35"/>
              <c:layout>
                <c:manualLayout>
                  <c:x val="6.135265700482978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897-465F-97A0-261896F7A623}"/>
                </c:ext>
              </c:extLst>
            </c:dLbl>
            <c:dLbl>
              <c:idx val="36"/>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A897-465F-97A0-261896F7A623}"/>
                </c:ext>
              </c:extLst>
            </c:dLbl>
            <c:dLbl>
              <c:idx val="37"/>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897-465F-97A0-261896F7A623}"/>
                </c:ext>
              </c:extLst>
            </c:dLbl>
            <c:dLbl>
              <c:idx val="38"/>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A897-465F-97A0-261896F7A623}"/>
                </c:ext>
              </c:extLst>
            </c:dLbl>
            <c:dLbl>
              <c:idx val="39"/>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897-465F-97A0-261896F7A623}"/>
                </c:ext>
              </c:extLst>
            </c:dLbl>
            <c:dLbl>
              <c:idx val="40"/>
              <c:layout>
                <c:manualLayout>
                  <c:x val="7.669082125603864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897-465F-97A0-261896F7A623}"/>
                </c:ext>
              </c:extLst>
            </c:dLbl>
            <c:dLbl>
              <c:idx val="41"/>
              <c:layout>
                <c:manualLayout>
                  <c:x val="7.669082125603864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897-465F-97A0-261896F7A623}"/>
                </c:ext>
              </c:extLst>
            </c:dLbl>
            <c:dLbl>
              <c:idx val="42"/>
              <c:layout>
                <c:manualLayout>
                  <c:x val="7.669082125603864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897-465F-97A0-261896F7A623}"/>
                </c:ext>
              </c:extLst>
            </c:dLbl>
            <c:dLbl>
              <c:idx val="43"/>
              <c:layout>
                <c:manualLayout>
                  <c:x val="9.202898550724637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897-465F-97A0-261896F7A623}"/>
                </c:ext>
              </c:extLst>
            </c:dLbl>
            <c:dLbl>
              <c:idx val="44"/>
              <c:layout>
                <c:manualLayout>
                  <c:x val="9.202898550724637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897-465F-97A0-261896F7A623}"/>
                </c:ext>
              </c:extLst>
            </c:dLbl>
            <c:dLbl>
              <c:idx val="45"/>
              <c:layout>
                <c:manualLayout>
                  <c:x val="1.073671497584552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897-465F-97A0-261896F7A623}"/>
                </c:ext>
              </c:extLst>
            </c:dLbl>
            <c:dLbl>
              <c:idx val="46"/>
              <c:layout>
                <c:manualLayout>
                  <c:x val="1.840579710144927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897-465F-97A0-261896F7A623}"/>
                </c:ext>
              </c:extLst>
            </c:dLbl>
            <c:dLbl>
              <c:idx val="47"/>
              <c:layout>
                <c:manualLayout>
                  <c:x val="2.147342995169082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897-465F-97A0-261896F7A623}"/>
                </c:ext>
              </c:extLst>
            </c:dLbl>
            <c:dLbl>
              <c:idx val="48"/>
              <c:layout>
                <c:manualLayout>
                  <c:x val="2.147342995169070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897-465F-97A0-261896F7A623}"/>
                </c:ext>
              </c:extLst>
            </c:dLbl>
            <c:dLbl>
              <c:idx val="49"/>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97-465F-97A0-261896F7A623}"/>
                </c:ext>
              </c:extLst>
            </c:dLbl>
            <c:dLbl>
              <c:idx val="50"/>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97-465F-97A0-261896F7A623}"/>
                </c:ext>
              </c:extLst>
            </c:dLbl>
            <c:dLbl>
              <c:idx val="51"/>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97-465F-97A0-261896F7A623}"/>
                </c:ext>
              </c:extLst>
            </c:dLbl>
            <c:dLbl>
              <c:idx val="52"/>
              <c:layout>
                <c:manualLayout>
                  <c:x val="-3.067632850241602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97-465F-97A0-261896F7A623}"/>
                </c:ext>
              </c:extLst>
            </c:dLbl>
            <c:dLbl>
              <c:idx val="53"/>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97-465F-97A0-261896F7A623}"/>
                </c:ext>
              </c:extLst>
            </c:dLbl>
            <c:dLbl>
              <c:idx val="54"/>
              <c:layout>
                <c:manualLayout>
                  <c:x val="-3.067632850241602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897-465F-97A0-261896F7A623}"/>
                </c:ext>
              </c:extLst>
            </c:dLbl>
            <c:dLbl>
              <c:idx val="55"/>
              <c:layout>
                <c:manualLayout>
                  <c:x val="-3.067632850241602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97-465F-97A0-261896F7A623}"/>
                </c:ext>
              </c:extLst>
            </c:dLbl>
            <c:dLbl>
              <c:idx val="56"/>
              <c:layout>
                <c:manualLayout>
                  <c:x val="-3.067632850241658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897-465F-97A0-261896F7A623}"/>
                </c:ext>
              </c:extLst>
            </c:dLbl>
            <c:dLbl>
              <c:idx val="57"/>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897-465F-97A0-261896F7A623}"/>
                </c:ext>
              </c:extLst>
            </c:dLbl>
            <c:dLbl>
              <c:idx val="58"/>
              <c:layout>
                <c:manualLayout>
                  <c:x val="-3.067632850241658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897-465F-97A0-261896F7A623}"/>
                </c:ext>
              </c:extLst>
            </c:dLbl>
            <c:dLbl>
              <c:idx val="59"/>
              <c:layout>
                <c:manualLayout>
                  <c:x val="-3.067632850241489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897-465F-97A0-261896F7A623}"/>
                </c:ext>
              </c:extLst>
            </c:dLbl>
            <c:dLbl>
              <c:idx val="60"/>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897-465F-97A0-261896F7A623}"/>
                </c:ext>
              </c:extLst>
            </c:dLbl>
            <c:dLbl>
              <c:idx val="61"/>
              <c:layout>
                <c:manualLayout>
                  <c:x val="-3.067632850241602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897-465F-97A0-261896F7A623}"/>
                </c:ext>
              </c:extLst>
            </c:dLbl>
            <c:numFmt formatCode="0.0%"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'市区町村別_ポテンシャル(数量)'!$AD$5:$AD$78</c:f>
              <c:strCache>
                <c:ptCount val="74"/>
                <c:pt idx="0">
                  <c:v>千早赤阪村</c:v>
                </c:pt>
                <c:pt idx="1">
                  <c:v>阿倍野区</c:v>
                </c:pt>
                <c:pt idx="2">
                  <c:v>大東市</c:v>
                </c:pt>
                <c:pt idx="3">
                  <c:v>大阪狭山市</c:v>
                </c:pt>
                <c:pt idx="4">
                  <c:v>天王寺区</c:v>
                </c:pt>
                <c:pt idx="5">
                  <c:v>北区</c:v>
                </c:pt>
                <c:pt idx="6">
                  <c:v>東大阪市</c:v>
                </c:pt>
                <c:pt idx="7">
                  <c:v>東成区</c:v>
                </c:pt>
                <c:pt idx="8">
                  <c:v>高石市</c:v>
                </c:pt>
                <c:pt idx="9">
                  <c:v>大正区</c:v>
                </c:pt>
                <c:pt idx="10">
                  <c:v>阪南市</c:v>
                </c:pt>
                <c:pt idx="11">
                  <c:v>河内長野市</c:v>
                </c:pt>
                <c:pt idx="12">
                  <c:v>中央区</c:v>
                </c:pt>
                <c:pt idx="13">
                  <c:v>生野区</c:v>
                </c:pt>
                <c:pt idx="14">
                  <c:v>旭区</c:v>
                </c:pt>
                <c:pt idx="15">
                  <c:v>福島区</c:v>
                </c:pt>
                <c:pt idx="16">
                  <c:v>和泉市</c:v>
                </c:pt>
                <c:pt idx="17">
                  <c:v>住吉区</c:v>
                </c:pt>
                <c:pt idx="18">
                  <c:v>東住吉区</c:v>
                </c:pt>
                <c:pt idx="19">
                  <c:v>堺市南区</c:v>
                </c:pt>
                <c:pt idx="20">
                  <c:v>守口市</c:v>
                </c:pt>
                <c:pt idx="21">
                  <c:v>豊中市</c:v>
                </c:pt>
                <c:pt idx="22">
                  <c:v>泉南市</c:v>
                </c:pt>
                <c:pt idx="23">
                  <c:v>柏原市</c:v>
                </c:pt>
                <c:pt idx="24">
                  <c:v>貝塚市</c:v>
                </c:pt>
                <c:pt idx="25">
                  <c:v>箕面市</c:v>
                </c:pt>
                <c:pt idx="26">
                  <c:v>島本町</c:v>
                </c:pt>
                <c:pt idx="27">
                  <c:v>堺市北区</c:v>
                </c:pt>
                <c:pt idx="28">
                  <c:v>吹田市</c:v>
                </c:pt>
                <c:pt idx="29">
                  <c:v>四條畷市</c:v>
                </c:pt>
                <c:pt idx="30">
                  <c:v>岸和田市</c:v>
                </c:pt>
                <c:pt idx="31">
                  <c:v>藤井寺市</c:v>
                </c:pt>
                <c:pt idx="32">
                  <c:v>河南町</c:v>
                </c:pt>
                <c:pt idx="33">
                  <c:v>大阪市</c:v>
                </c:pt>
                <c:pt idx="34">
                  <c:v>泉大津市</c:v>
                </c:pt>
                <c:pt idx="35">
                  <c:v>鶴見区</c:v>
                </c:pt>
                <c:pt idx="36">
                  <c:v>泉佐野市</c:v>
                </c:pt>
                <c:pt idx="37">
                  <c:v>堺市</c:v>
                </c:pt>
                <c:pt idx="38">
                  <c:v>交野市</c:v>
                </c:pt>
                <c:pt idx="39">
                  <c:v>都島区</c:v>
                </c:pt>
                <c:pt idx="40">
                  <c:v>西区</c:v>
                </c:pt>
                <c:pt idx="41">
                  <c:v>堺市中区</c:v>
                </c:pt>
                <c:pt idx="42">
                  <c:v>堺市西区</c:v>
                </c:pt>
                <c:pt idx="43">
                  <c:v>富田林市</c:v>
                </c:pt>
                <c:pt idx="44">
                  <c:v>池田市</c:v>
                </c:pt>
                <c:pt idx="45">
                  <c:v>門真市</c:v>
                </c:pt>
                <c:pt idx="46">
                  <c:v>茨木市</c:v>
                </c:pt>
                <c:pt idx="47">
                  <c:v>堺市東区</c:v>
                </c:pt>
                <c:pt idx="48">
                  <c:v>城東区</c:v>
                </c:pt>
                <c:pt idx="49">
                  <c:v>浪速区</c:v>
                </c:pt>
                <c:pt idx="50">
                  <c:v>松原市</c:v>
                </c:pt>
                <c:pt idx="51">
                  <c:v>豊能町</c:v>
                </c:pt>
                <c:pt idx="52">
                  <c:v>此花区</c:v>
                </c:pt>
                <c:pt idx="53">
                  <c:v>田尻町</c:v>
                </c:pt>
                <c:pt idx="54">
                  <c:v>堺市堺区</c:v>
                </c:pt>
                <c:pt idx="55">
                  <c:v>羽曳野市</c:v>
                </c:pt>
                <c:pt idx="56">
                  <c:v>枚方市</c:v>
                </c:pt>
                <c:pt idx="57">
                  <c:v>西成区</c:v>
                </c:pt>
                <c:pt idx="58">
                  <c:v>八尾市</c:v>
                </c:pt>
                <c:pt idx="59">
                  <c:v>忠岡町</c:v>
                </c:pt>
                <c:pt idx="60">
                  <c:v>住之江区</c:v>
                </c:pt>
                <c:pt idx="61">
                  <c:v>太子町</c:v>
                </c:pt>
                <c:pt idx="62">
                  <c:v>熊取町</c:v>
                </c:pt>
                <c:pt idx="63">
                  <c:v>堺市美原区</c:v>
                </c:pt>
                <c:pt idx="64">
                  <c:v>淀川区</c:v>
                </c:pt>
                <c:pt idx="65">
                  <c:v>高槻市</c:v>
                </c:pt>
                <c:pt idx="66">
                  <c:v>平野区</c:v>
                </c:pt>
                <c:pt idx="67">
                  <c:v>寝屋川市</c:v>
                </c:pt>
                <c:pt idx="68">
                  <c:v>港区</c:v>
                </c:pt>
                <c:pt idx="69">
                  <c:v>東淀川区</c:v>
                </c:pt>
                <c:pt idx="70">
                  <c:v>摂津市</c:v>
                </c:pt>
                <c:pt idx="71">
                  <c:v>岬町</c:v>
                </c:pt>
                <c:pt idx="72">
                  <c:v>西淀川区</c:v>
                </c:pt>
                <c:pt idx="73">
                  <c:v>能勢町</c:v>
                </c:pt>
              </c:strCache>
            </c:strRef>
          </c:cat>
          <c:val>
            <c:numRef>
              <c:f>'市区町村別_ポテンシャル(数量)'!$AE$5:$AE$78</c:f>
              <c:numCache>
                <c:formatCode>0.0%</c:formatCode>
                <c:ptCount val="74"/>
                <c:pt idx="0">
                  <c:v>0.16217218926275331</c:v>
                </c:pt>
                <c:pt idx="1">
                  <c:v>0.13872721883535452</c:v>
                </c:pt>
                <c:pt idx="2">
                  <c:v>0.13572694892529752</c:v>
                </c:pt>
                <c:pt idx="3">
                  <c:v>0.12980816540636136</c:v>
                </c:pt>
                <c:pt idx="4">
                  <c:v>0.12845613359834346</c:v>
                </c:pt>
                <c:pt idx="5">
                  <c:v>0.12389046618646267</c:v>
                </c:pt>
                <c:pt idx="6">
                  <c:v>0.11995661779113832</c:v>
                </c:pt>
                <c:pt idx="7">
                  <c:v>0.1192343428358693</c:v>
                </c:pt>
                <c:pt idx="8">
                  <c:v>0.11302151505403411</c:v>
                </c:pt>
                <c:pt idx="9">
                  <c:v>0.11132849220337621</c:v>
                </c:pt>
                <c:pt idx="10">
                  <c:v>0.11092393624192706</c:v>
                </c:pt>
                <c:pt idx="11">
                  <c:v>0.11090213379475133</c:v>
                </c:pt>
                <c:pt idx="12">
                  <c:v>0.11064365629175531</c:v>
                </c:pt>
                <c:pt idx="13">
                  <c:v>0.10925911931293047</c:v>
                </c:pt>
                <c:pt idx="14">
                  <c:v>0.10925644652549811</c:v>
                </c:pt>
                <c:pt idx="15">
                  <c:v>0.10914404403965014</c:v>
                </c:pt>
                <c:pt idx="16">
                  <c:v>0.10862573915738145</c:v>
                </c:pt>
                <c:pt idx="17">
                  <c:v>0.10836198356230063</c:v>
                </c:pt>
                <c:pt idx="18">
                  <c:v>0.10477540100958745</c:v>
                </c:pt>
                <c:pt idx="19">
                  <c:v>0.10389214316489637</c:v>
                </c:pt>
                <c:pt idx="20">
                  <c:v>0.10369786685228528</c:v>
                </c:pt>
                <c:pt idx="21">
                  <c:v>0.10350389512111698</c:v>
                </c:pt>
                <c:pt idx="22">
                  <c:v>0.10232499309707362</c:v>
                </c:pt>
                <c:pt idx="23">
                  <c:v>0.10218211171574096</c:v>
                </c:pt>
                <c:pt idx="24">
                  <c:v>0.10086771884767964</c:v>
                </c:pt>
                <c:pt idx="25">
                  <c:v>0.10041568705887344</c:v>
                </c:pt>
                <c:pt idx="26">
                  <c:v>0.10015813109689511</c:v>
                </c:pt>
                <c:pt idx="27">
                  <c:v>9.9587977407008643E-2</c:v>
                </c:pt>
                <c:pt idx="28">
                  <c:v>9.9390176151554904E-2</c:v>
                </c:pt>
                <c:pt idx="29">
                  <c:v>9.7535091333299712E-2</c:v>
                </c:pt>
                <c:pt idx="30">
                  <c:v>9.6239783129261666E-2</c:v>
                </c:pt>
                <c:pt idx="31">
                  <c:v>9.538429459021254E-2</c:v>
                </c:pt>
                <c:pt idx="32">
                  <c:v>9.5068142361006316E-2</c:v>
                </c:pt>
                <c:pt idx="33">
                  <c:v>9.4894351155855552E-2</c:v>
                </c:pt>
                <c:pt idx="34">
                  <c:v>9.4804603585083122E-2</c:v>
                </c:pt>
                <c:pt idx="35">
                  <c:v>9.4160256486874469E-2</c:v>
                </c:pt>
                <c:pt idx="36">
                  <c:v>9.4107110699024998E-2</c:v>
                </c:pt>
                <c:pt idx="37">
                  <c:v>9.3714941457223699E-2</c:v>
                </c:pt>
                <c:pt idx="38">
                  <c:v>9.3201122055838234E-2</c:v>
                </c:pt>
                <c:pt idx="39">
                  <c:v>9.3191434925232852E-2</c:v>
                </c:pt>
                <c:pt idx="40">
                  <c:v>9.3103540935513401E-2</c:v>
                </c:pt>
                <c:pt idx="41">
                  <c:v>9.2952434003726131E-2</c:v>
                </c:pt>
                <c:pt idx="42">
                  <c:v>9.2788227655196884E-2</c:v>
                </c:pt>
                <c:pt idx="43">
                  <c:v>9.2548181664938917E-2</c:v>
                </c:pt>
                <c:pt idx="44">
                  <c:v>9.2421412481956358E-2</c:v>
                </c:pt>
                <c:pt idx="45">
                  <c:v>9.229200079887219E-2</c:v>
                </c:pt>
                <c:pt idx="46">
                  <c:v>9.0115622270264178E-2</c:v>
                </c:pt>
                <c:pt idx="47">
                  <c:v>8.9572370152322556E-2</c:v>
                </c:pt>
                <c:pt idx="48">
                  <c:v>8.9492000694812529E-2</c:v>
                </c:pt>
                <c:pt idx="49">
                  <c:v>8.7945360037181647E-2</c:v>
                </c:pt>
                <c:pt idx="50">
                  <c:v>8.717225464487062E-2</c:v>
                </c:pt>
                <c:pt idx="51">
                  <c:v>8.6154990164659634E-2</c:v>
                </c:pt>
                <c:pt idx="52">
                  <c:v>8.5688461088691298E-2</c:v>
                </c:pt>
                <c:pt idx="53">
                  <c:v>8.5558464735652789E-2</c:v>
                </c:pt>
                <c:pt idx="54">
                  <c:v>8.5289172439641528E-2</c:v>
                </c:pt>
                <c:pt idx="55">
                  <c:v>8.4499443453655496E-2</c:v>
                </c:pt>
                <c:pt idx="56">
                  <c:v>8.4342781812670867E-2</c:v>
                </c:pt>
                <c:pt idx="57">
                  <c:v>8.3300091291339362E-2</c:v>
                </c:pt>
                <c:pt idx="58">
                  <c:v>8.285517122867396E-2</c:v>
                </c:pt>
                <c:pt idx="59">
                  <c:v>8.1608894319845901E-2</c:v>
                </c:pt>
                <c:pt idx="60">
                  <c:v>8.1151925609280723E-2</c:v>
                </c:pt>
                <c:pt idx="61">
                  <c:v>8.0700680561788751E-2</c:v>
                </c:pt>
                <c:pt idx="62">
                  <c:v>7.7294471022716915E-2</c:v>
                </c:pt>
                <c:pt idx="63">
                  <c:v>7.6641220763985829E-2</c:v>
                </c:pt>
                <c:pt idx="64">
                  <c:v>7.6075686951547192E-2</c:v>
                </c:pt>
                <c:pt idx="65">
                  <c:v>7.5548378741913724E-2</c:v>
                </c:pt>
                <c:pt idx="66">
                  <c:v>7.5421183447210965E-2</c:v>
                </c:pt>
                <c:pt idx="67">
                  <c:v>7.5061553955614757E-2</c:v>
                </c:pt>
                <c:pt idx="68">
                  <c:v>7.3222041503025345E-2</c:v>
                </c:pt>
                <c:pt idx="69">
                  <c:v>7.2377899936625384E-2</c:v>
                </c:pt>
                <c:pt idx="70">
                  <c:v>6.8244327836501764E-2</c:v>
                </c:pt>
                <c:pt idx="71">
                  <c:v>6.7804661768905344E-2</c:v>
                </c:pt>
                <c:pt idx="72">
                  <c:v>6.267970259103621E-2</c:v>
                </c:pt>
                <c:pt idx="73">
                  <c:v>5.5850175046422881E-2</c:v>
                </c:pt>
              </c:numCache>
            </c:numRef>
          </c:val>
          <c:extLst>
            <c:ext xmlns:c16="http://schemas.microsoft.com/office/drawing/2014/chart" uri="{C3380CC4-5D6E-409C-BE32-E72D297353CC}">
              <c16:uniqueId val="{00000017-9156-48B5-A2DD-F310583AFF0F}"/>
            </c:ext>
          </c:extLst>
        </c:ser>
        <c:dLbls>
          <c:showLegendKey val="0"/>
          <c:showVal val="0"/>
          <c:showCatName val="0"/>
          <c:showSerName val="0"/>
          <c:showPercent val="0"/>
          <c:showBubbleSize val="0"/>
        </c:dLbls>
        <c:gapWidth val="150"/>
        <c:axId val="452060672"/>
        <c:axId val="450699264"/>
      </c:barChart>
      <c:scatterChart>
        <c:scatterStyle val="lineMarker"/>
        <c:varyColors val="0"/>
        <c:ser>
          <c:idx val="1"/>
          <c:order val="1"/>
          <c:tx>
            <c:v>広域連合全体</c:v>
          </c:tx>
          <c:spPr>
            <a:ln w="28575">
              <a:solidFill>
                <a:srgbClr val="BE4B48"/>
              </a:solidFill>
            </a:ln>
          </c:spPr>
          <c:marker>
            <c:symbol val="none"/>
          </c:marker>
          <c:dLbls>
            <c:dLbl>
              <c:idx val="0"/>
              <c:layout>
                <c:manualLayout>
                  <c:x val="1.4212077294685878E-2"/>
                  <c:y val="-0.89198896825396823"/>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366-497D-85B0-F2048B5542C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'市区町村別_ポテンシャル(数量)'!$AI$5:$AI$78</c:f>
              <c:numCache>
                <c:formatCode>0.0%</c:formatCode>
                <c:ptCount val="74"/>
                <c:pt idx="0">
                  <c:v>9.5483742147729186E-2</c:v>
                </c:pt>
                <c:pt idx="1">
                  <c:v>9.5483742147729186E-2</c:v>
                </c:pt>
                <c:pt idx="2">
                  <c:v>9.5483742147729186E-2</c:v>
                </c:pt>
                <c:pt idx="3">
                  <c:v>9.5483742147729186E-2</c:v>
                </c:pt>
                <c:pt idx="4">
                  <c:v>9.5483742147729186E-2</c:v>
                </c:pt>
                <c:pt idx="5">
                  <c:v>9.5483742147729186E-2</c:v>
                </c:pt>
                <c:pt idx="6">
                  <c:v>9.5483742147729186E-2</c:v>
                </c:pt>
                <c:pt idx="7">
                  <c:v>9.5483742147729186E-2</c:v>
                </c:pt>
                <c:pt idx="8">
                  <c:v>9.5483742147729186E-2</c:v>
                </c:pt>
                <c:pt idx="9">
                  <c:v>9.5483742147729186E-2</c:v>
                </c:pt>
                <c:pt idx="10">
                  <c:v>9.5483742147729186E-2</c:v>
                </c:pt>
                <c:pt idx="11">
                  <c:v>9.5483742147729186E-2</c:v>
                </c:pt>
                <c:pt idx="12">
                  <c:v>9.5483742147729186E-2</c:v>
                </c:pt>
                <c:pt idx="13">
                  <c:v>9.5483742147729186E-2</c:v>
                </c:pt>
                <c:pt idx="14">
                  <c:v>9.5483742147729186E-2</c:v>
                </c:pt>
                <c:pt idx="15">
                  <c:v>9.5483742147729186E-2</c:v>
                </c:pt>
                <c:pt idx="16">
                  <c:v>9.5483742147729186E-2</c:v>
                </c:pt>
                <c:pt idx="17">
                  <c:v>9.5483742147729186E-2</c:v>
                </c:pt>
                <c:pt idx="18">
                  <c:v>9.5483742147729186E-2</c:v>
                </c:pt>
                <c:pt idx="19">
                  <c:v>9.5483742147729186E-2</c:v>
                </c:pt>
                <c:pt idx="20">
                  <c:v>9.5483742147729186E-2</c:v>
                </c:pt>
                <c:pt idx="21">
                  <c:v>9.5483742147729186E-2</c:v>
                </c:pt>
                <c:pt idx="22">
                  <c:v>9.5483742147729186E-2</c:v>
                </c:pt>
                <c:pt idx="23">
                  <c:v>9.5483742147729186E-2</c:v>
                </c:pt>
                <c:pt idx="24">
                  <c:v>9.5483742147729186E-2</c:v>
                </c:pt>
                <c:pt idx="25">
                  <c:v>9.5483742147729186E-2</c:v>
                </c:pt>
                <c:pt idx="26">
                  <c:v>9.5483742147729186E-2</c:v>
                </c:pt>
                <c:pt idx="27">
                  <c:v>9.5483742147729186E-2</c:v>
                </c:pt>
                <c:pt idx="28">
                  <c:v>9.5483742147729186E-2</c:v>
                </c:pt>
                <c:pt idx="29">
                  <c:v>9.5483742147729186E-2</c:v>
                </c:pt>
                <c:pt idx="30">
                  <c:v>9.5483742147729186E-2</c:v>
                </c:pt>
                <c:pt idx="31">
                  <c:v>9.5483742147729186E-2</c:v>
                </c:pt>
                <c:pt idx="32">
                  <c:v>9.5483742147729186E-2</c:v>
                </c:pt>
                <c:pt idx="33">
                  <c:v>9.5483742147729186E-2</c:v>
                </c:pt>
                <c:pt idx="34">
                  <c:v>9.5483742147729186E-2</c:v>
                </c:pt>
                <c:pt idx="35">
                  <c:v>9.5483742147729186E-2</c:v>
                </c:pt>
                <c:pt idx="36">
                  <c:v>9.5483742147729186E-2</c:v>
                </c:pt>
                <c:pt idx="37">
                  <c:v>9.5483742147729186E-2</c:v>
                </c:pt>
                <c:pt idx="38">
                  <c:v>9.5483742147729186E-2</c:v>
                </c:pt>
                <c:pt idx="39">
                  <c:v>9.5483742147729186E-2</c:v>
                </c:pt>
                <c:pt idx="40">
                  <c:v>9.5483742147729186E-2</c:v>
                </c:pt>
                <c:pt idx="41">
                  <c:v>9.5483742147729186E-2</c:v>
                </c:pt>
                <c:pt idx="42">
                  <c:v>9.5483742147729186E-2</c:v>
                </c:pt>
                <c:pt idx="43">
                  <c:v>9.5483742147729186E-2</c:v>
                </c:pt>
                <c:pt idx="44">
                  <c:v>9.5483742147729186E-2</c:v>
                </c:pt>
                <c:pt idx="45">
                  <c:v>9.5483742147729186E-2</c:v>
                </c:pt>
                <c:pt idx="46">
                  <c:v>9.5483742147729186E-2</c:v>
                </c:pt>
                <c:pt idx="47">
                  <c:v>9.5483742147729186E-2</c:v>
                </c:pt>
                <c:pt idx="48">
                  <c:v>9.5483742147729186E-2</c:v>
                </c:pt>
                <c:pt idx="49">
                  <c:v>9.5483742147729186E-2</c:v>
                </c:pt>
                <c:pt idx="50">
                  <c:v>9.5483742147729186E-2</c:v>
                </c:pt>
                <c:pt idx="51">
                  <c:v>9.5483742147729186E-2</c:v>
                </c:pt>
                <c:pt idx="52">
                  <c:v>9.5483742147729186E-2</c:v>
                </c:pt>
                <c:pt idx="53">
                  <c:v>9.5483742147729186E-2</c:v>
                </c:pt>
                <c:pt idx="54">
                  <c:v>9.5483742147729186E-2</c:v>
                </c:pt>
                <c:pt idx="55">
                  <c:v>9.5483742147729186E-2</c:v>
                </c:pt>
                <c:pt idx="56">
                  <c:v>9.5483742147729186E-2</c:v>
                </c:pt>
                <c:pt idx="57">
                  <c:v>9.5483742147729186E-2</c:v>
                </c:pt>
                <c:pt idx="58">
                  <c:v>9.5483742147729186E-2</c:v>
                </c:pt>
                <c:pt idx="59">
                  <c:v>9.5483742147729186E-2</c:v>
                </c:pt>
                <c:pt idx="60">
                  <c:v>9.5483742147729186E-2</c:v>
                </c:pt>
                <c:pt idx="61">
                  <c:v>9.5483742147729186E-2</c:v>
                </c:pt>
                <c:pt idx="62">
                  <c:v>9.5483742147729186E-2</c:v>
                </c:pt>
                <c:pt idx="63">
                  <c:v>9.5483742147729186E-2</c:v>
                </c:pt>
                <c:pt idx="64">
                  <c:v>9.5483742147729186E-2</c:v>
                </c:pt>
                <c:pt idx="65">
                  <c:v>9.5483742147729186E-2</c:v>
                </c:pt>
                <c:pt idx="66">
                  <c:v>9.5483742147729186E-2</c:v>
                </c:pt>
                <c:pt idx="67">
                  <c:v>9.5483742147729186E-2</c:v>
                </c:pt>
                <c:pt idx="68">
                  <c:v>9.5483742147729186E-2</c:v>
                </c:pt>
                <c:pt idx="69">
                  <c:v>9.5483742147729186E-2</c:v>
                </c:pt>
                <c:pt idx="70">
                  <c:v>9.5483742147729186E-2</c:v>
                </c:pt>
                <c:pt idx="71">
                  <c:v>9.5483742147729186E-2</c:v>
                </c:pt>
                <c:pt idx="72">
                  <c:v>9.5483742147729186E-2</c:v>
                </c:pt>
                <c:pt idx="73">
                  <c:v>9.5483742147729186E-2</c:v>
                </c:pt>
              </c:numCache>
            </c:numRef>
          </c:xVal>
          <c:yVal>
            <c:numRef>
              <c:f>'市区町村別_ポテンシャル(数量)'!$AL$5:$AL$78</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18-9156-48B5-A2DD-F310583AFF0F}"/>
            </c:ext>
          </c:extLst>
        </c:ser>
        <c:dLbls>
          <c:showLegendKey val="0"/>
          <c:showVal val="0"/>
          <c:showCatName val="0"/>
          <c:showSerName val="0"/>
          <c:showPercent val="0"/>
          <c:showBubbleSize val="0"/>
        </c:dLbls>
        <c:axId val="450700416"/>
        <c:axId val="450699840"/>
      </c:scatterChart>
      <c:catAx>
        <c:axId val="452060672"/>
        <c:scaling>
          <c:orientation val="maxMin"/>
        </c:scaling>
        <c:delete val="0"/>
        <c:axPos val="l"/>
        <c:numFmt formatCode="General" sourceLinked="0"/>
        <c:majorTickMark val="none"/>
        <c:minorTickMark val="none"/>
        <c:tickLblPos val="nextTo"/>
        <c:spPr>
          <a:ln>
            <a:solidFill>
              <a:srgbClr val="7F7F7F"/>
            </a:solidFill>
          </a:ln>
        </c:spPr>
        <c:crossAx val="450699264"/>
        <c:crosses val="autoZero"/>
        <c:auto val="1"/>
        <c:lblAlgn val="ctr"/>
        <c:lblOffset val="100"/>
        <c:noMultiLvlLbl val="0"/>
      </c:catAx>
      <c:valAx>
        <c:axId val="450699264"/>
        <c:scaling>
          <c:orientation val="minMax"/>
        </c:scaling>
        <c:delete val="0"/>
        <c:axPos val="t"/>
        <c:majorGridlines>
          <c:spPr>
            <a:ln>
              <a:solidFill>
                <a:srgbClr val="D9D9D9"/>
              </a:solidFill>
            </a:ln>
          </c:spPr>
        </c:majorGridlines>
        <c:title>
          <c:tx>
            <c:rich>
              <a:bodyPr/>
              <a:lstStyle/>
              <a:p>
                <a:pPr>
                  <a:defRPr/>
                </a:pPr>
                <a:r>
                  <a:rPr lang="en-US"/>
                  <a:t>(%)</a:t>
                </a:r>
                <a:endParaRPr lang="ja-JP"/>
              </a:p>
            </c:rich>
          </c:tx>
          <c:layout>
            <c:manualLayout>
              <c:xMode val="edge"/>
              <c:yMode val="edge"/>
              <c:x val="0.88977161835748786"/>
              <c:y val="3.5829206349206347E-2"/>
            </c:manualLayout>
          </c:layout>
          <c:overlay val="0"/>
        </c:title>
        <c:numFmt formatCode="0.0%" sourceLinked="0"/>
        <c:majorTickMark val="out"/>
        <c:minorTickMark val="none"/>
        <c:tickLblPos val="nextTo"/>
        <c:spPr>
          <a:ln>
            <a:solidFill>
              <a:srgbClr val="7F7F7F"/>
            </a:solidFill>
          </a:ln>
        </c:spPr>
        <c:crossAx val="452060672"/>
        <c:crosses val="autoZero"/>
        <c:crossBetween val="between"/>
      </c:valAx>
      <c:valAx>
        <c:axId val="450699840"/>
        <c:scaling>
          <c:orientation val="minMax"/>
          <c:max val="50"/>
          <c:min val="0"/>
        </c:scaling>
        <c:delete val="1"/>
        <c:axPos val="r"/>
        <c:numFmt formatCode="General" sourceLinked="1"/>
        <c:majorTickMark val="out"/>
        <c:minorTickMark val="none"/>
        <c:tickLblPos val="nextTo"/>
        <c:crossAx val="450700416"/>
        <c:crosses val="max"/>
        <c:crossBetween val="midCat"/>
      </c:valAx>
      <c:valAx>
        <c:axId val="450700416"/>
        <c:scaling>
          <c:orientation val="minMax"/>
        </c:scaling>
        <c:delete val="1"/>
        <c:axPos val="b"/>
        <c:numFmt formatCode="0.0%" sourceLinked="1"/>
        <c:majorTickMark val="out"/>
        <c:minorTickMark val="none"/>
        <c:tickLblPos val="nextTo"/>
        <c:crossAx val="450699840"/>
        <c:crosses val="autoZero"/>
        <c:crossBetween val="midCat"/>
      </c:valAx>
      <c:spPr>
        <a:ln>
          <a:solidFill>
            <a:srgbClr val="7F7F7F"/>
          </a:solidFill>
        </a:ln>
      </c:spPr>
    </c:plotArea>
    <c:legend>
      <c:legendPos val="r"/>
      <c:layout>
        <c:manualLayout>
          <c:xMode val="edge"/>
          <c:yMode val="edge"/>
          <c:x val="0.13132154882154881"/>
          <c:y val="1.9521926440329216E-2"/>
          <c:w val="0.65580990338164247"/>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37681159420289"/>
          <c:y val="7.8162778672273808E-2"/>
          <c:w val="0.78171473429951677"/>
          <c:h val="0.91713182910959656"/>
        </c:manualLayout>
      </c:layout>
      <c:barChart>
        <c:barDir val="bar"/>
        <c:grouping val="clustered"/>
        <c:varyColors val="0"/>
        <c:ser>
          <c:idx val="0"/>
          <c:order val="0"/>
          <c:tx>
            <c:strRef>
              <c:f>'市区町村別_ポテンシャル(数量)'!$AG$4</c:f>
              <c:strCache>
                <c:ptCount val="1"/>
                <c:pt idx="0">
                  <c:v>前年度との差分(切替ポテンシャル(数量ベース))</c:v>
                </c:pt>
              </c:strCache>
            </c:strRef>
          </c:tx>
          <c:spPr>
            <a:solidFill>
              <a:schemeClr val="accent1"/>
            </a:solidFill>
            <a:ln>
              <a:noFill/>
            </a:ln>
          </c:spPr>
          <c:invertIfNegative val="0"/>
          <c:dLbls>
            <c:dLbl>
              <c:idx val="2"/>
              <c:layout>
                <c:manualLayout>
                  <c:x val="-6.134903381642512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25D-43BD-8FE4-E880DFD4F96C}"/>
                </c:ext>
              </c:extLst>
            </c:dLbl>
            <c:dLbl>
              <c:idx val="5"/>
              <c:layout>
                <c:manualLayout>
                  <c:x val="1.073743961352656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25D-43BD-8FE4-E880DFD4F96C}"/>
                </c:ext>
              </c:extLst>
            </c:dLbl>
            <c:dLbl>
              <c:idx val="6"/>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825D-43BD-8FE4-E880DFD4F96C}"/>
                </c:ext>
              </c:extLst>
            </c:dLbl>
            <c:dLbl>
              <c:idx val="7"/>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825D-43BD-8FE4-E880DFD4F96C}"/>
                </c:ext>
              </c:extLst>
            </c:dLbl>
            <c:dLbl>
              <c:idx val="12"/>
              <c:layout>
                <c:manualLayout>
                  <c:x val="-6.134903381642512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5D-43BD-8FE4-E880DFD4F96C}"/>
                </c:ext>
              </c:extLst>
            </c:dLbl>
            <c:dLbl>
              <c:idx val="15"/>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825D-43BD-8FE4-E880DFD4F96C}"/>
                </c:ext>
              </c:extLst>
            </c:dLbl>
            <c:dLbl>
              <c:idx val="17"/>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825D-43BD-8FE4-E880DFD4F96C}"/>
                </c:ext>
              </c:extLst>
            </c:dLbl>
            <c:dLbl>
              <c:idx val="18"/>
              <c:layout>
                <c:manualLayout>
                  <c:x val="4.601690821256151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825D-43BD-8FE4-E880DFD4F96C}"/>
                </c:ext>
              </c:extLst>
            </c:dLbl>
            <c:dLbl>
              <c:idx val="20"/>
              <c:layout>
                <c:manualLayout>
                  <c:x val="-6.134903381642399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5D-43BD-8FE4-E880DFD4F96C}"/>
                </c:ext>
              </c:extLst>
            </c:dLbl>
            <c:dLbl>
              <c:idx val="24"/>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825D-43BD-8FE4-E880DFD4F96C}"/>
                </c:ext>
              </c:extLst>
            </c:dLbl>
            <c:dLbl>
              <c:idx val="25"/>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825D-43BD-8FE4-E880DFD4F96C}"/>
                </c:ext>
              </c:extLst>
            </c:dLbl>
            <c:dLbl>
              <c:idx val="29"/>
              <c:layout>
                <c:manualLayout>
                  <c:x val="6.13562801932367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825D-43BD-8FE4-E880DFD4F96C}"/>
                </c:ext>
              </c:extLst>
            </c:dLbl>
            <c:dLbl>
              <c:idx val="30"/>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825D-43BD-8FE4-E880DFD4F96C}"/>
                </c:ext>
              </c:extLst>
            </c:dLbl>
            <c:dLbl>
              <c:idx val="33"/>
              <c:layout>
                <c:manualLayout>
                  <c:x val="1.073743961352656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25D-43BD-8FE4-E880DFD4F96C}"/>
                </c:ext>
              </c:extLst>
            </c:dLbl>
            <c:dLbl>
              <c:idx val="35"/>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825D-43BD-8FE4-E880DFD4F96C}"/>
                </c:ext>
              </c:extLst>
            </c:dLbl>
            <c:dLbl>
              <c:idx val="37"/>
              <c:layout>
                <c:manualLayout>
                  <c:x val="6.13562801932367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825D-43BD-8FE4-E880DFD4F96C}"/>
                </c:ext>
              </c:extLst>
            </c:dLbl>
            <c:dLbl>
              <c:idx val="38"/>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825D-43BD-8FE4-E880DFD4F96C}"/>
                </c:ext>
              </c:extLst>
            </c:dLbl>
            <c:dLbl>
              <c:idx val="39"/>
              <c:layout>
                <c:manualLayout>
                  <c:x val="-6.134903381642399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25D-43BD-8FE4-E880DFD4F96C}"/>
                </c:ext>
              </c:extLst>
            </c:dLbl>
            <c:dLbl>
              <c:idx val="40"/>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825D-43BD-8FE4-E880DFD4F96C}"/>
                </c:ext>
              </c:extLst>
            </c:dLbl>
            <c:dLbl>
              <c:idx val="41"/>
              <c:layout>
                <c:manualLayout>
                  <c:x val="6.13562801932367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825D-43BD-8FE4-E880DFD4F96C}"/>
                </c:ext>
              </c:extLst>
            </c:dLbl>
            <c:dLbl>
              <c:idx val="42"/>
              <c:layout>
                <c:manualLayout>
                  <c:x val="2.147524154589371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25D-43BD-8FE4-E880DFD4F96C}"/>
                </c:ext>
              </c:extLst>
            </c:dLbl>
            <c:dLbl>
              <c:idx val="43"/>
              <c:layout>
                <c:manualLayout>
                  <c:x val="2.147524154589371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25D-43BD-8FE4-E880DFD4F96C}"/>
                </c:ext>
              </c:extLst>
            </c:dLbl>
            <c:dLbl>
              <c:idx val="45"/>
              <c:layout>
                <c:manualLayout>
                  <c:x val="-6.134903381642399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25D-43BD-8FE4-E880DFD4F96C}"/>
                </c:ext>
              </c:extLst>
            </c:dLbl>
            <c:dLbl>
              <c:idx val="46"/>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825D-43BD-8FE4-E880DFD4F96C}"/>
                </c:ext>
              </c:extLst>
            </c:dLbl>
            <c:dLbl>
              <c:idx val="47"/>
              <c:layout>
                <c:manualLayout>
                  <c:x val="2.147500000000011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25D-43BD-8FE4-E880DFD4F96C}"/>
                </c:ext>
              </c:extLst>
            </c:dLbl>
            <c:dLbl>
              <c:idx val="48"/>
              <c:layout>
                <c:manualLayout>
                  <c:x val="1.533925120772958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25D-43BD-8FE4-E880DFD4F96C}"/>
                </c:ext>
              </c:extLst>
            </c:dLbl>
            <c:dLbl>
              <c:idx val="49"/>
              <c:layout>
                <c:manualLayout>
                  <c:x val="-6.134903381642512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5D-43BD-8FE4-E880DFD4F96C}"/>
                </c:ext>
              </c:extLst>
            </c:dLbl>
            <c:dLbl>
              <c:idx val="51"/>
              <c:layout>
                <c:manualLayout>
                  <c:x val="2.147500000000011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25D-43BD-8FE4-E880DFD4F96C}"/>
                </c:ext>
              </c:extLst>
            </c:dLbl>
            <c:dLbl>
              <c:idx val="52"/>
              <c:layout>
                <c:manualLayout>
                  <c:x val="1.073743961352656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825D-43BD-8FE4-E880DFD4F96C}"/>
                </c:ext>
              </c:extLst>
            </c:dLbl>
            <c:dLbl>
              <c:idx val="54"/>
              <c:layout>
                <c:manualLayout>
                  <c:x val="1.533925120772958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25D-43BD-8FE4-E880DFD4F96C}"/>
                </c:ext>
              </c:extLst>
            </c:dLbl>
            <c:dLbl>
              <c:idx val="56"/>
              <c:layout>
                <c:manualLayout>
                  <c:x val="2.147500000000011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25D-43BD-8FE4-E880DFD4F96C}"/>
                </c:ext>
              </c:extLst>
            </c:dLbl>
            <c:dLbl>
              <c:idx val="57"/>
              <c:layout>
                <c:manualLayout>
                  <c:x val="-6.134903381642512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25D-43BD-8FE4-E880DFD4F96C}"/>
                </c:ext>
              </c:extLst>
            </c:dLbl>
            <c:dLbl>
              <c:idx val="58"/>
              <c:layout>
                <c:manualLayout>
                  <c:x val="2.147500000000011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25D-43BD-8FE4-E880DFD4F96C}"/>
                </c:ext>
              </c:extLst>
            </c:dLbl>
            <c:dLbl>
              <c:idx val="60"/>
              <c:layout>
                <c:manualLayout>
                  <c:x val="4.601690821256151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825D-43BD-8FE4-E880DFD4F96C}"/>
                </c:ext>
              </c:extLst>
            </c:dLbl>
            <c:dLbl>
              <c:idx val="62"/>
              <c:layout>
                <c:manualLayout>
                  <c:x val="-6.134903381642512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25D-43BD-8FE4-E880DFD4F96C}"/>
                </c:ext>
              </c:extLst>
            </c:dLbl>
            <c:dLbl>
              <c:idx val="64"/>
              <c:layout>
                <c:manualLayout>
                  <c:x val="-6.134903381642512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25D-43BD-8FE4-E880DFD4F96C}"/>
                </c:ext>
              </c:extLst>
            </c:dLbl>
            <c:dLbl>
              <c:idx val="65"/>
              <c:layout>
                <c:manualLayout>
                  <c:x val="2.147500000000011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25D-43BD-8FE4-E880DFD4F96C}"/>
                </c:ext>
              </c:extLst>
            </c:dLbl>
            <c:dLbl>
              <c:idx val="67"/>
              <c:layout>
                <c:manualLayout>
                  <c:x val="-6.134903381642512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25D-43BD-8FE4-E880DFD4F96C}"/>
                </c:ext>
              </c:extLst>
            </c:dLbl>
            <c:dLbl>
              <c:idx val="68"/>
              <c:layout>
                <c:manualLayout>
                  <c:x val="-6.134903381642512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25D-43BD-8FE4-E880DFD4F96C}"/>
                </c:ext>
              </c:extLst>
            </c:dLbl>
            <c:dLbl>
              <c:idx val="69"/>
              <c:layout>
                <c:manualLayout>
                  <c:x val="1.533925120772958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25D-43BD-8FE4-E880DFD4F96C}"/>
                </c:ext>
              </c:extLst>
            </c:dLbl>
            <c:dLbl>
              <c:idx val="70"/>
              <c:layout>
                <c:manualLayout>
                  <c:x val="-6.134903381642512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25D-43BD-8FE4-E880DFD4F96C}"/>
                </c:ext>
              </c:extLst>
            </c:dLbl>
            <c:dLbl>
              <c:idx val="73"/>
              <c:layout>
                <c:manualLayout>
                  <c:x val="-4.601207729468486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25D-43BD-8FE4-E880DFD4F96C}"/>
                </c:ext>
              </c:extLst>
            </c:dLbl>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'市区町村別_ポテンシャル(数量)'!$AD$5:$AD$78</c:f>
              <c:strCache>
                <c:ptCount val="74"/>
                <c:pt idx="0">
                  <c:v>千早赤阪村</c:v>
                </c:pt>
                <c:pt idx="1">
                  <c:v>阿倍野区</c:v>
                </c:pt>
                <c:pt idx="2">
                  <c:v>大東市</c:v>
                </c:pt>
                <c:pt idx="3">
                  <c:v>大阪狭山市</c:v>
                </c:pt>
                <c:pt idx="4">
                  <c:v>天王寺区</c:v>
                </c:pt>
                <c:pt idx="5">
                  <c:v>北区</c:v>
                </c:pt>
                <c:pt idx="6">
                  <c:v>東大阪市</c:v>
                </c:pt>
                <c:pt idx="7">
                  <c:v>東成区</c:v>
                </c:pt>
                <c:pt idx="8">
                  <c:v>高石市</c:v>
                </c:pt>
                <c:pt idx="9">
                  <c:v>大正区</c:v>
                </c:pt>
                <c:pt idx="10">
                  <c:v>阪南市</c:v>
                </c:pt>
                <c:pt idx="11">
                  <c:v>河内長野市</c:v>
                </c:pt>
                <c:pt idx="12">
                  <c:v>中央区</c:v>
                </c:pt>
                <c:pt idx="13">
                  <c:v>生野区</c:v>
                </c:pt>
                <c:pt idx="14">
                  <c:v>旭区</c:v>
                </c:pt>
                <c:pt idx="15">
                  <c:v>福島区</c:v>
                </c:pt>
                <c:pt idx="16">
                  <c:v>和泉市</c:v>
                </c:pt>
                <c:pt idx="17">
                  <c:v>住吉区</c:v>
                </c:pt>
                <c:pt idx="18">
                  <c:v>東住吉区</c:v>
                </c:pt>
                <c:pt idx="19">
                  <c:v>堺市南区</c:v>
                </c:pt>
                <c:pt idx="20">
                  <c:v>守口市</c:v>
                </c:pt>
                <c:pt idx="21">
                  <c:v>豊中市</c:v>
                </c:pt>
                <c:pt idx="22">
                  <c:v>泉南市</c:v>
                </c:pt>
                <c:pt idx="23">
                  <c:v>柏原市</c:v>
                </c:pt>
                <c:pt idx="24">
                  <c:v>貝塚市</c:v>
                </c:pt>
                <c:pt idx="25">
                  <c:v>箕面市</c:v>
                </c:pt>
                <c:pt idx="26">
                  <c:v>島本町</c:v>
                </c:pt>
                <c:pt idx="27">
                  <c:v>堺市北区</c:v>
                </c:pt>
                <c:pt idx="28">
                  <c:v>吹田市</c:v>
                </c:pt>
                <c:pt idx="29">
                  <c:v>四條畷市</c:v>
                </c:pt>
                <c:pt idx="30">
                  <c:v>岸和田市</c:v>
                </c:pt>
                <c:pt idx="31">
                  <c:v>藤井寺市</c:v>
                </c:pt>
                <c:pt idx="32">
                  <c:v>河南町</c:v>
                </c:pt>
                <c:pt idx="33">
                  <c:v>大阪市</c:v>
                </c:pt>
                <c:pt idx="34">
                  <c:v>泉大津市</c:v>
                </c:pt>
                <c:pt idx="35">
                  <c:v>鶴見区</c:v>
                </c:pt>
                <c:pt idx="36">
                  <c:v>泉佐野市</c:v>
                </c:pt>
                <c:pt idx="37">
                  <c:v>堺市</c:v>
                </c:pt>
                <c:pt idx="38">
                  <c:v>交野市</c:v>
                </c:pt>
                <c:pt idx="39">
                  <c:v>都島区</c:v>
                </c:pt>
                <c:pt idx="40">
                  <c:v>西区</c:v>
                </c:pt>
                <c:pt idx="41">
                  <c:v>堺市中区</c:v>
                </c:pt>
                <c:pt idx="42">
                  <c:v>堺市西区</c:v>
                </c:pt>
                <c:pt idx="43">
                  <c:v>富田林市</c:v>
                </c:pt>
                <c:pt idx="44">
                  <c:v>池田市</c:v>
                </c:pt>
                <c:pt idx="45">
                  <c:v>門真市</c:v>
                </c:pt>
                <c:pt idx="46">
                  <c:v>茨木市</c:v>
                </c:pt>
                <c:pt idx="47">
                  <c:v>堺市東区</c:v>
                </c:pt>
                <c:pt idx="48">
                  <c:v>城東区</c:v>
                </c:pt>
                <c:pt idx="49">
                  <c:v>浪速区</c:v>
                </c:pt>
                <c:pt idx="50">
                  <c:v>松原市</c:v>
                </c:pt>
                <c:pt idx="51">
                  <c:v>豊能町</c:v>
                </c:pt>
                <c:pt idx="52">
                  <c:v>此花区</c:v>
                </c:pt>
                <c:pt idx="53">
                  <c:v>田尻町</c:v>
                </c:pt>
                <c:pt idx="54">
                  <c:v>堺市堺区</c:v>
                </c:pt>
                <c:pt idx="55">
                  <c:v>羽曳野市</c:v>
                </c:pt>
                <c:pt idx="56">
                  <c:v>枚方市</c:v>
                </c:pt>
                <c:pt idx="57">
                  <c:v>西成区</c:v>
                </c:pt>
                <c:pt idx="58">
                  <c:v>八尾市</c:v>
                </c:pt>
                <c:pt idx="59">
                  <c:v>忠岡町</c:v>
                </c:pt>
                <c:pt idx="60">
                  <c:v>住之江区</c:v>
                </c:pt>
                <c:pt idx="61">
                  <c:v>太子町</c:v>
                </c:pt>
                <c:pt idx="62">
                  <c:v>熊取町</c:v>
                </c:pt>
                <c:pt idx="63">
                  <c:v>堺市美原区</c:v>
                </c:pt>
                <c:pt idx="64">
                  <c:v>淀川区</c:v>
                </c:pt>
                <c:pt idx="65">
                  <c:v>高槻市</c:v>
                </c:pt>
                <c:pt idx="66">
                  <c:v>平野区</c:v>
                </c:pt>
                <c:pt idx="67">
                  <c:v>寝屋川市</c:v>
                </c:pt>
                <c:pt idx="68">
                  <c:v>港区</c:v>
                </c:pt>
                <c:pt idx="69">
                  <c:v>東淀川区</c:v>
                </c:pt>
                <c:pt idx="70">
                  <c:v>摂津市</c:v>
                </c:pt>
                <c:pt idx="71">
                  <c:v>岬町</c:v>
                </c:pt>
                <c:pt idx="72">
                  <c:v>西淀川区</c:v>
                </c:pt>
                <c:pt idx="73">
                  <c:v>能勢町</c:v>
                </c:pt>
              </c:strCache>
            </c:strRef>
          </c:cat>
          <c:val>
            <c:numRef>
              <c:f>'市区町村別_ポテンシャル(数量)'!$AG$5:$AG$78</c:f>
              <c:numCache>
                <c:formatCode>General</c:formatCode>
                <c:ptCount val="74"/>
                <c:pt idx="0">
                  <c:v>-4.9999999999999991</c:v>
                </c:pt>
                <c:pt idx="1">
                  <c:v>-3.4999999999999973</c:v>
                </c:pt>
                <c:pt idx="2">
                  <c:v>-1.6999999999999988</c:v>
                </c:pt>
                <c:pt idx="3">
                  <c:v>-1.2999999999999985</c:v>
                </c:pt>
                <c:pt idx="4">
                  <c:v>-3</c:v>
                </c:pt>
                <c:pt idx="5">
                  <c:v>-2.1999999999999993</c:v>
                </c:pt>
                <c:pt idx="6">
                  <c:v>-2.3999999999999995</c:v>
                </c:pt>
                <c:pt idx="7">
                  <c:v>-2.3999999999999995</c:v>
                </c:pt>
                <c:pt idx="8">
                  <c:v>-3.0999999999999988</c:v>
                </c:pt>
                <c:pt idx="9">
                  <c:v>-1.4</c:v>
                </c:pt>
                <c:pt idx="10">
                  <c:v>-3.5999999999999992</c:v>
                </c:pt>
                <c:pt idx="11">
                  <c:v>-2.8000000000000012</c:v>
                </c:pt>
                <c:pt idx="12">
                  <c:v>-1.9000000000000004</c:v>
                </c:pt>
                <c:pt idx="13">
                  <c:v>-2.600000000000001</c:v>
                </c:pt>
                <c:pt idx="14">
                  <c:v>-2.600000000000001</c:v>
                </c:pt>
                <c:pt idx="15">
                  <c:v>-2.4000000000000008</c:v>
                </c:pt>
                <c:pt idx="16">
                  <c:v>-3.399999999999999</c:v>
                </c:pt>
                <c:pt idx="17">
                  <c:v>-2.4000000000000008</c:v>
                </c:pt>
                <c:pt idx="18">
                  <c:v>-2.3000000000000007</c:v>
                </c:pt>
                <c:pt idx="19">
                  <c:v>-2.9000000000000012</c:v>
                </c:pt>
                <c:pt idx="20">
                  <c:v>-1.8000000000000003</c:v>
                </c:pt>
                <c:pt idx="21">
                  <c:v>-2.8000000000000012</c:v>
                </c:pt>
                <c:pt idx="22">
                  <c:v>-3.1000000000000014</c:v>
                </c:pt>
                <c:pt idx="23">
                  <c:v>-3.4000000000000017</c:v>
                </c:pt>
                <c:pt idx="24">
                  <c:v>-2.3999999999999995</c:v>
                </c:pt>
                <c:pt idx="25">
                  <c:v>-2.3999999999999995</c:v>
                </c:pt>
                <c:pt idx="26">
                  <c:v>-2.5999999999999996</c:v>
                </c:pt>
                <c:pt idx="27">
                  <c:v>-2.4999999999999996</c:v>
                </c:pt>
                <c:pt idx="28">
                  <c:v>-2.6999999999999997</c:v>
                </c:pt>
                <c:pt idx="29">
                  <c:v>-2.2999999999999994</c:v>
                </c:pt>
                <c:pt idx="30">
                  <c:v>-2.3999999999999995</c:v>
                </c:pt>
                <c:pt idx="31">
                  <c:v>-3.4000000000000004</c:v>
                </c:pt>
                <c:pt idx="32">
                  <c:v>-2.4999999999999996</c:v>
                </c:pt>
                <c:pt idx="33">
                  <c:v>-2.2000000000000006</c:v>
                </c:pt>
                <c:pt idx="34">
                  <c:v>-3.2</c:v>
                </c:pt>
                <c:pt idx="35">
                  <c:v>-2.3999999999999995</c:v>
                </c:pt>
                <c:pt idx="36">
                  <c:v>-1.4</c:v>
                </c:pt>
                <c:pt idx="37">
                  <c:v>-2.3000000000000007</c:v>
                </c:pt>
                <c:pt idx="38">
                  <c:v>-2.4000000000000008</c:v>
                </c:pt>
                <c:pt idx="39">
                  <c:v>-1.8000000000000003</c:v>
                </c:pt>
                <c:pt idx="40">
                  <c:v>-2.4000000000000008</c:v>
                </c:pt>
                <c:pt idx="41">
                  <c:v>-2.3000000000000007</c:v>
                </c:pt>
                <c:pt idx="42">
                  <c:v>-2.0000000000000004</c:v>
                </c:pt>
                <c:pt idx="43">
                  <c:v>-2.0000000000000004</c:v>
                </c:pt>
                <c:pt idx="44">
                  <c:v>-2.5000000000000009</c:v>
                </c:pt>
                <c:pt idx="45">
                  <c:v>-1.8000000000000003</c:v>
                </c:pt>
                <c:pt idx="46">
                  <c:v>-2.4000000000000008</c:v>
                </c:pt>
                <c:pt idx="47">
                  <c:v>-2.0000000000000004</c:v>
                </c:pt>
                <c:pt idx="48">
                  <c:v>-2.1000000000000005</c:v>
                </c:pt>
                <c:pt idx="49">
                  <c:v>-1.9000000000000004</c:v>
                </c:pt>
                <c:pt idx="50">
                  <c:v>-2.8000000000000012</c:v>
                </c:pt>
                <c:pt idx="51">
                  <c:v>-2.0000000000000004</c:v>
                </c:pt>
                <c:pt idx="52">
                  <c:v>-2.2000000000000006</c:v>
                </c:pt>
                <c:pt idx="53">
                  <c:v>-0.9000000000000008</c:v>
                </c:pt>
                <c:pt idx="54">
                  <c:v>-2.0999999999999992</c:v>
                </c:pt>
                <c:pt idx="55">
                  <c:v>-3.1</c:v>
                </c:pt>
                <c:pt idx="56">
                  <c:v>-1.9999999999999991</c:v>
                </c:pt>
                <c:pt idx="57">
                  <c:v>-1.899999999999999</c:v>
                </c:pt>
                <c:pt idx="58">
                  <c:v>-1.9999999999999991</c:v>
                </c:pt>
                <c:pt idx="59">
                  <c:v>-3</c:v>
                </c:pt>
                <c:pt idx="60">
                  <c:v>-2.2999999999999994</c:v>
                </c:pt>
                <c:pt idx="61">
                  <c:v>-10.199999999999999</c:v>
                </c:pt>
                <c:pt idx="62">
                  <c:v>-1.7000000000000002</c:v>
                </c:pt>
                <c:pt idx="63">
                  <c:v>-2.5999999999999996</c:v>
                </c:pt>
                <c:pt idx="64">
                  <c:v>-1.9000000000000004</c:v>
                </c:pt>
                <c:pt idx="65">
                  <c:v>-2.0000000000000004</c:v>
                </c:pt>
                <c:pt idx="66">
                  <c:v>-2.6999999999999997</c:v>
                </c:pt>
                <c:pt idx="67">
                  <c:v>-1.9000000000000004</c:v>
                </c:pt>
                <c:pt idx="68">
                  <c:v>-1.9000000000000004</c:v>
                </c:pt>
                <c:pt idx="69">
                  <c:v>-2.1000000000000005</c:v>
                </c:pt>
                <c:pt idx="70">
                  <c:v>-1.899999999999999</c:v>
                </c:pt>
                <c:pt idx="71">
                  <c:v>-2.5999999999999996</c:v>
                </c:pt>
                <c:pt idx="72">
                  <c:v>-1.4</c:v>
                </c:pt>
                <c:pt idx="73">
                  <c:v>-1.5999999999999994</c:v>
                </c:pt>
              </c:numCache>
            </c:numRef>
          </c:val>
          <c:extLst>
            <c:ext xmlns:c16="http://schemas.microsoft.com/office/drawing/2014/chart" uri="{C3380CC4-5D6E-409C-BE32-E72D297353CC}">
              <c16:uniqueId val="{00000007-D371-4245-BE1B-6344BAF3DE07}"/>
            </c:ext>
          </c:extLst>
        </c:ser>
        <c:dLbls>
          <c:dLblPos val="outEnd"/>
          <c:showLegendKey val="0"/>
          <c:showVal val="1"/>
          <c:showCatName val="0"/>
          <c:showSerName val="0"/>
          <c:showPercent val="0"/>
          <c:showBubbleSize val="0"/>
        </c:dLbls>
        <c:gapWidth val="150"/>
        <c:axId val="452060672"/>
        <c:axId val="450699264"/>
      </c:barChart>
      <c:scatterChart>
        <c:scatterStyle val="lineMarker"/>
        <c:varyColors val="0"/>
        <c:ser>
          <c:idx val="1"/>
          <c:order val="1"/>
          <c:tx>
            <c:strRef>
              <c:f>'市区町村別_ポテンシャル(数量)'!$B$79:$C$79</c:f>
              <c:strCache>
                <c:ptCount val="1"/>
                <c:pt idx="0">
                  <c:v>広域連合全体</c:v>
                </c:pt>
              </c:strCache>
            </c:strRef>
          </c:tx>
          <c:spPr>
            <a:ln w="28575">
              <a:solidFill>
                <a:srgbClr val="BE4B48"/>
              </a:solidFill>
            </a:ln>
          </c:spPr>
          <c:marker>
            <c:symbol val="none"/>
          </c:marker>
          <c:dLbls>
            <c:dLbl>
              <c:idx val="0"/>
              <c:layout>
                <c:manualLayout>
                  <c:x val="-0.34457995169082123"/>
                  <c:y val="-0.89116778641525507"/>
                </c:manualLayout>
              </c:layout>
              <c:tx>
                <c:rich>
                  <a:bodyPr/>
                  <a:lstStyle/>
                  <a:p>
                    <a:fld id="{965648BB-BB79-4C52-A043-32CE193CC202}" type="SERIESNAME">
                      <a:rPr lang="ja-JP" altLang="en-US"/>
                      <a:pPr/>
                      <a:t>[系列名]</a:t>
                    </a:fld>
                    <a:r>
                      <a:rPr lang="ja-JP" altLang="en-US" baseline="0"/>
                      <a:t>
</a:t>
                    </a:r>
                    <a:fld id="{3245C1DC-1368-46C2-9895-2DEA23F727C4}" type="XVALUE">
                      <a:rPr lang="en-US" altLang="ja-JP" baseline="0">
                        <a:solidFill>
                          <a:srgbClr val="FF0000"/>
                        </a:solidFill>
                      </a:rPr>
                      <a:pPr/>
                      <a:t>[X 値]</a:t>
                    </a:fld>
                    <a:endParaRPr lang="ja-JP" altLang="en-US" baseline="0"/>
                  </a:p>
                </c:rich>
              </c:tx>
              <c:showLegendKey val="0"/>
              <c:showVal val="0"/>
              <c:showCatName val="1"/>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8-D371-4245-BE1B-6344BAF3DE07}"/>
                </c:ext>
              </c:extLst>
            </c:dLbl>
            <c:numFmt formatCode="#,##0.0_ ;[Red]\-#,##0.0\ "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'市区町村別_ポテンシャル(数量)'!$AK$5:$AK$78</c:f>
              <c:numCache>
                <c:formatCode>General</c:formatCode>
                <c:ptCount val="74"/>
                <c:pt idx="0">
                  <c:v>-2.3999999999999995</c:v>
                </c:pt>
                <c:pt idx="1">
                  <c:v>-2.3999999999999995</c:v>
                </c:pt>
                <c:pt idx="2">
                  <c:v>-2.3999999999999995</c:v>
                </c:pt>
                <c:pt idx="3">
                  <c:v>-2.3999999999999995</c:v>
                </c:pt>
                <c:pt idx="4">
                  <c:v>-2.3999999999999995</c:v>
                </c:pt>
                <c:pt idx="5">
                  <c:v>-2.3999999999999995</c:v>
                </c:pt>
                <c:pt idx="6">
                  <c:v>-2.3999999999999995</c:v>
                </c:pt>
                <c:pt idx="7">
                  <c:v>-2.3999999999999995</c:v>
                </c:pt>
                <c:pt idx="8">
                  <c:v>-2.3999999999999995</c:v>
                </c:pt>
                <c:pt idx="9">
                  <c:v>-2.3999999999999995</c:v>
                </c:pt>
                <c:pt idx="10">
                  <c:v>-2.3999999999999995</c:v>
                </c:pt>
                <c:pt idx="11">
                  <c:v>-2.3999999999999995</c:v>
                </c:pt>
                <c:pt idx="12">
                  <c:v>-2.3999999999999995</c:v>
                </c:pt>
                <c:pt idx="13">
                  <c:v>-2.3999999999999995</c:v>
                </c:pt>
                <c:pt idx="14">
                  <c:v>-2.3999999999999995</c:v>
                </c:pt>
                <c:pt idx="15">
                  <c:v>-2.3999999999999995</c:v>
                </c:pt>
                <c:pt idx="16">
                  <c:v>-2.3999999999999995</c:v>
                </c:pt>
                <c:pt idx="17">
                  <c:v>-2.3999999999999995</c:v>
                </c:pt>
                <c:pt idx="18">
                  <c:v>-2.3999999999999995</c:v>
                </c:pt>
                <c:pt idx="19">
                  <c:v>-2.3999999999999995</c:v>
                </c:pt>
                <c:pt idx="20">
                  <c:v>-2.3999999999999995</c:v>
                </c:pt>
                <c:pt idx="21">
                  <c:v>-2.3999999999999995</c:v>
                </c:pt>
                <c:pt idx="22">
                  <c:v>-2.3999999999999995</c:v>
                </c:pt>
                <c:pt idx="23">
                  <c:v>-2.3999999999999995</c:v>
                </c:pt>
                <c:pt idx="24">
                  <c:v>-2.3999999999999995</c:v>
                </c:pt>
                <c:pt idx="25">
                  <c:v>-2.3999999999999995</c:v>
                </c:pt>
                <c:pt idx="26">
                  <c:v>-2.3999999999999995</c:v>
                </c:pt>
                <c:pt idx="27">
                  <c:v>-2.3999999999999995</c:v>
                </c:pt>
                <c:pt idx="28">
                  <c:v>-2.3999999999999995</c:v>
                </c:pt>
                <c:pt idx="29">
                  <c:v>-2.3999999999999995</c:v>
                </c:pt>
                <c:pt idx="30">
                  <c:v>-2.3999999999999995</c:v>
                </c:pt>
                <c:pt idx="31">
                  <c:v>-2.3999999999999995</c:v>
                </c:pt>
                <c:pt idx="32">
                  <c:v>-2.3999999999999995</c:v>
                </c:pt>
                <c:pt idx="33">
                  <c:v>-2.3999999999999995</c:v>
                </c:pt>
                <c:pt idx="34">
                  <c:v>-2.3999999999999995</c:v>
                </c:pt>
                <c:pt idx="35">
                  <c:v>-2.3999999999999995</c:v>
                </c:pt>
                <c:pt idx="36">
                  <c:v>-2.3999999999999995</c:v>
                </c:pt>
                <c:pt idx="37">
                  <c:v>-2.3999999999999995</c:v>
                </c:pt>
                <c:pt idx="38">
                  <c:v>-2.3999999999999995</c:v>
                </c:pt>
                <c:pt idx="39">
                  <c:v>-2.3999999999999995</c:v>
                </c:pt>
                <c:pt idx="40">
                  <c:v>-2.3999999999999995</c:v>
                </c:pt>
                <c:pt idx="41">
                  <c:v>-2.3999999999999995</c:v>
                </c:pt>
                <c:pt idx="42">
                  <c:v>-2.3999999999999995</c:v>
                </c:pt>
                <c:pt idx="43">
                  <c:v>-2.3999999999999995</c:v>
                </c:pt>
                <c:pt idx="44">
                  <c:v>-2.3999999999999995</c:v>
                </c:pt>
                <c:pt idx="45">
                  <c:v>-2.3999999999999995</c:v>
                </c:pt>
                <c:pt idx="46">
                  <c:v>-2.3999999999999995</c:v>
                </c:pt>
                <c:pt idx="47">
                  <c:v>-2.3999999999999995</c:v>
                </c:pt>
                <c:pt idx="48">
                  <c:v>-2.3999999999999995</c:v>
                </c:pt>
                <c:pt idx="49">
                  <c:v>-2.3999999999999995</c:v>
                </c:pt>
                <c:pt idx="50">
                  <c:v>-2.3999999999999995</c:v>
                </c:pt>
                <c:pt idx="51">
                  <c:v>-2.3999999999999995</c:v>
                </c:pt>
                <c:pt idx="52">
                  <c:v>-2.3999999999999995</c:v>
                </c:pt>
                <c:pt idx="53">
                  <c:v>-2.3999999999999995</c:v>
                </c:pt>
                <c:pt idx="54">
                  <c:v>-2.3999999999999995</c:v>
                </c:pt>
                <c:pt idx="55">
                  <c:v>-2.3999999999999995</c:v>
                </c:pt>
                <c:pt idx="56">
                  <c:v>-2.3999999999999995</c:v>
                </c:pt>
                <c:pt idx="57">
                  <c:v>-2.3999999999999995</c:v>
                </c:pt>
                <c:pt idx="58">
                  <c:v>-2.3999999999999995</c:v>
                </c:pt>
                <c:pt idx="59">
                  <c:v>-2.3999999999999995</c:v>
                </c:pt>
                <c:pt idx="60">
                  <c:v>-2.3999999999999995</c:v>
                </c:pt>
                <c:pt idx="61">
                  <c:v>-2.3999999999999995</c:v>
                </c:pt>
                <c:pt idx="62">
                  <c:v>-2.3999999999999995</c:v>
                </c:pt>
                <c:pt idx="63">
                  <c:v>-2.3999999999999995</c:v>
                </c:pt>
                <c:pt idx="64">
                  <c:v>-2.3999999999999995</c:v>
                </c:pt>
                <c:pt idx="65">
                  <c:v>-2.3999999999999995</c:v>
                </c:pt>
                <c:pt idx="66">
                  <c:v>-2.3999999999999995</c:v>
                </c:pt>
                <c:pt idx="67">
                  <c:v>-2.3999999999999995</c:v>
                </c:pt>
                <c:pt idx="68">
                  <c:v>-2.3999999999999995</c:v>
                </c:pt>
                <c:pt idx="69">
                  <c:v>-2.3999999999999995</c:v>
                </c:pt>
                <c:pt idx="70">
                  <c:v>-2.3999999999999995</c:v>
                </c:pt>
                <c:pt idx="71">
                  <c:v>-2.3999999999999995</c:v>
                </c:pt>
                <c:pt idx="72">
                  <c:v>-2.3999999999999995</c:v>
                </c:pt>
                <c:pt idx="73">
                  <c:v>-2.3999999999999995</c:v>
                </c:pt>
              </c:numCache>
            </c:numRef>
          </c:xVal>
          <c:yVal>
            <c:numRef>
              <c:f>'市区町村別_ポテンシャル(数量)'!$AL$5:$AL$78</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09-D371-4245-BE1B-6344BAF3DE07}"/>
            </c:ext>
          </c:extLst>
        </c:ser>
        <c:dLbls>
          <c:showLegendKey val="0"/>
          <c:showVal val="1"/>
          <c:showCatName val="0"/>
          <c:showSerName val="0"/>
          <c:showPercent val="0"/>
          <c:showBubbleSize val="0"/>
        </c:dLbls>
        <c:axId val="450700416"/>
        <c:axId val="450699840"/>
      </c:scatterChart>
      <c:catAx>
        <c:axId val="452060672"/>
        <c:scaling>
          <c:orientation val="maxMin"/>
        </c:scaling>
        <c:delete val="0"/>
        <c:axPos val="l"/>
        <c:numFmt formatCode="General" sourceLinked="0"/>
        <c:majorTickMark val="none"/>
        <c:minorTickMark val="none"/>
        <c:tickLblPos val="low"/>
        <c:spPr>
          <a:ln>
            <a:solidFill>
              <a:srgbClr val="7F7F7F"/>
            </a:solidFill>
          </a:ln>
        </c:spPr>
        <c:crossAx val="450699264"/>
        <c:crosses val="autoZero"/>
        <c:auto val="1"/>
        <c:lblAlgn val="ctr"/>
        <c:lblOffset val="100"/>
        <c:noMultiLvlLbl val="0"/>
      </c:catAx>
      <c:valAx>
        <c:axId val="450699264"/>
        <c:scaling>
          <c:orientation val="minMax"/>
        </c:scaling>
        <c:delete val="0"/>
        <c:axPos val="t"/>
        <c:majorGridlines>
          <c:spPr>
            <a:ln>
              <a:solidFill>
                <a:srgbClr val="D9D9D9"/>
              </a:solidFill>
            </a:ln>
          </c:spPr>
        </c:majorGridlines>
        <c:title>
          <c:tx>
            <c:rich>
              <a:bodyPr/>
              <a:lstStyle/>
              <a:p>
                <a:pPr>
                  <a:defRPr/>
                </a:pPr>
                <a:r>
                  <a:rPr lang="en-US"/>
                  <a:t>(</a:t>
                </a:r>
                <a:r>
                  <a:rPr lang="en-US" altLang="ja-JP" sz="1000" b="1" i="0" u="none" strike="noStrike" baseline="0">
                    <a:effectLst/>
                  </a:rPr>
                  <a:t>pt</a:t>
                </a:r>
                <a:r>
                  <a:rPr lang="en-US"/>
                  <a:t>)</a:t>
                </a:r>
                <a:endParaRPr lang="ja-JP"/>
              </a:p>
            </c:rich>
          </c:tx>
          <c:layout>
            <c:manualLayout>
              <c:xMode val="edge"/>
              <c:yMode val="edge"/>
              <c:x val="0.88977161835748786"/>
              <c:y val="3.5829206349206347E-2"/>
            </c:manualLayout>
          </c:layout>
          <c:overlay val="0"/>
        </c:title>
        <c:numFmt formatCode="#,##0.0_ ;[Red]\-#,##0.0\ " sourceLinked="0"/>
        <c:majorTickMark val="out"/>
        <c:minorTickMark val="none"/>
        <c:tickLblPos val="nextTo"/>
        <c:spPr>
          <a:ln>
            <a:solidFill>
              <a:srgbClr val="7F7F7F"/>
            </a:solidFill>
          </a:ln>
        </c:spPr>
        <c:crossAx val="452060672"/>
        <c:crosses val="autoZero"/>
        <c:crossBetween val="between"/>
      </c:valAx>
      <c:valAx>
        <c:axId val="450699840"/>
        <c:scaling>
          <c:orientation val="minMax"/>
          <c:max val="50"/>
          <c:min val="0"/>
        </c:scaling>
        <c:delete val="1"/>
        <c:axPos val="r"/>
        <c:numFmt formatCode="General" sourceLinked="1"/>
        <c:majorTickMark val="out"/>
        <c:minorTickMark val="none"/>
        <c:tickLblPos val="nextTo"/>
        <c:crossAx val="450700416"/>
        <c:crosses val="max"/>
        <c:crossBetween val="midCat"/>
      </c:valAx>
      <c:valAx>
        <c:axId val="450700416"/>
        <c:scaling>
          <c:orientation val="minMax"/>
        </c:scaling>
        <c:delete val="1"/>
        <c:axPos val="b"/>
        <c:numFmt formatCode="General" sourceLinked="1"/>
        <c:majorTickMark val="out"/>
        <c:minorTickMark val="none"/>
        <c:tickLblPos val="nextTo"/>
        <c:crossAx val="450699840"/>
        <c:crosses val="autoZero"/>
        <c:crossBetween val="midCat"/>
      </c:valAx>
      <c:spPr>
        <a:ln>
          <a:solidFill>
            <a:srgbClr val="7F7F7F"/>
          </a:solidFill>
        </a:ln>
      </c:spPr>
    </c:plotArea>
    <c:legend>
      <c:legendPos val="r"/>
      <c:layout>
        <c:manualLayout>
          <c:xMode val="edge"/>
          <c:yMode val="edge"/>
          <c:x val="0.13132154882154881"/>
          <c:y val="1.9521926440329216E-2"/>
          <c:w val="0.65580990338164247"/>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24</xdr:row>
      <xdr:rowOff>0</xdr:rowOff>
    </xdr:from>
    <xdr:to>
      <xdr:col>11</xdr:col>
      <xdr:colOff>626957</xdr:colOff>
      <xdr:row>59</xdr:row>
      <xdr:rowOff>199125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22</xdr:row>
      <xdr:rowOff>0</xdr:rowOff>
    </xdr:from>
    <xdr:to>
      <xdr:col>11</xdr:col>
      <xdr:colOff>627750</xdr:colOff>
      <xdr:row>57</xdr:row>
      <xdr:rowOff>195043</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118317</xdr:colOff>
      <xdr:row>75</xdr:row>
      <xdr:rowOff>84150</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2</xdr:row>
      <xdr:rowOff>0</xdr:rowOff>
    </xdr:from>
    <xdr:to>
      <xdr:col>17</xdr:col>
      <xdr:colOff>356442</xdr:colOff>
      <xdr:row>75</xdr:row>
      <xdr:rowOff>84150</xdr:rowOff>
    </xdr:to>
    <xdr:graphicFrame macro="">
      <xdr:nvGraphicFramePr>
        <xdr:cNvPr id="4" name="グラフ 3">
          <a:extLst>
            <a:ext uri="{FF2B5EF4-FFF2-40B4-BE49-F238E27FC236}">
              <a16:creationId xmlns:a16="http://schemas.microsoft.com/office/drawing/2014/main" id="{F1DFF308-5123-4821-8DCE-F818C5C902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xdr:row>
      <xdr:rowOff>0</xdr:rowOff>
    </xdr:from>
    <xdr:to>
      <xdr:col>20</xdr:col>
      <xdr:colOff>290857</xdr:colOff>
      <xdr:row>120</xdr:row>
      <xdr:rowOff>169200</xdr:rowOff>
    </xdr:to>
    <xdr:pic>
      <xdr:nvPicPr>
        <xdr:cNvPr id="76" name="図 75">
          <a:extLst>
            <a:ext uri="{FF2B5EF4-FFF2-40B4-BE49-F238E27FC236}">
              <a16:creationId xmlns:a16="http://schemas.microsoft.com/office/drawing/2014/main" id="{C8155672-5F7B-4A7C-AB6A-2BD3957FB8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350" y="2819400"/>
          <a:ext cx="12378082" cy="18000000"/>
        </a:xfrm>
        <a:prstGeom prst="rect">
          <a:avLst/>
        </a:prstGeom>
      </xdr:spPr>
    </xdr:pic>
    <xdr:clientData/>
  </xdr:twoCellAnchor>
  <xdr:twoCellAnchor>
    <xdr:from>
      <xdr:col>14</xdr:col>
      <xdr:colOff>1</xdr:colOff>
      <xdr:row>39</xdr:row>
      <xdr:rowOff>47625</xdr:rowOff>
    </xdr:from>
    <xdr:to>
      <xdr:col>15</xdr:col>
      <xdr:colOff>9526</xdr:colOff>
      <xdr:row>40</xdr:row>
      <xdr:rowOff>152400</xdr:rowOff>
    </xdr:to>
    <xdr:sp macro="" textlink="">
      <xdr:nvSpPr>
        <xdr:cNvPr id="3" name="正方形/長方形 2">
          <a:extLst>
            <a:ext uri="{FF2B5EF4-FFF2-40B4-BE49-F238E27FC236}">
              <a16:creationId xmlns:a16="http://schemas.microsoft.com/office/drawing/2014/main" id="{88FE0607-4DE2-4CB3-8FD5-E7D4F2C9117B}"/>
            </a:ext>
          </a:extLst>
        </xdr:cNvPr>
        <xdr:cNvSpPr/>
      </xdr:nvSpPr>
      <xdr:spPr>
        <a:xfrm>
          <a:off x="8496301" y="6810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茨木市</a:t>
          </a:r>
        </a:p>
      </xdr:txBody>
    </xdr:sp>
    <xdr:clientData/>
  </xdr:twoCellAnchor>
  <xdr:twoCellAnchor>
    <xdr:from>
      <xdr:col>14</xdr:col>
      <xdr:colOff>590550</xdr:colOff>
      <xdr:row>53</xdr:row>
      <xdr:rowOff>19050</xdr:rowOff>
    </xdr:from>
    <xdr:to>
      <xdr:col>15</xdr:col>
      <xdr:colOff>600075</xdr:colOff>
      <xdr:row>54</xdr:row>
      <xdr:rowOff>123825</xdr:rowOff>
    </xdr:to>
    <xdr:sp macro="" textlink="">
      <xdr:nvSpPr>
        <xdr:cNvPr id="4" name="正方形/長方形 3">
          <a:extLst>
            <a:ext uri="{FF2B5EF4-FFF2-40B4-BE49-F238E27FC236}">
              <a16:creationId xmlns:a16="http://schemas.microsoft.com/office/drawing/2014/main" id="{497B6289-9216-4648-AD44-D40BCE7EBB48}"/>
            </a:ext>
          </a:extLst>
        </xdr:cNvPr>
        <xdr:cNvSpPr/>
      </xdr:nvSpPr>
      <xdr:spPr>
        <a:xfrm>
          <a:off x="9086850" y="9182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摂津市</a:t>
          </a:r>
        </a:p>
      </xdr:txBody>
    </xdr:sp>
    <xdr:clientData/>
  </xdr:twoCellAnchor>
  <xdr:twoCellAnchor>
    <xdr:from>
      <xdr:col>16</xdr:col>
      <xdr:colOff>123825</xdr:colOff>
      <xdr:row>53</xdr:row>
      <xdr:rowOff>152400</xdr:rowOff>
    </xdr:from>
    <xdr:to>
      <xdr:col>17</xdr:col>
      <xdr:colOff>485775</xdr:colOff>
      <xdr:row>55</xdr:row>
      <xdr:rowOff>85725</xdr:rowOff>
    </xdr:to>
    <xdr:sp macro="" textlink="">
      <xdr:nvSpPr>
        <xdr:cNvPr id="5" name="正方形/長方形 4">
          <a:extLst>
            <a:ext uri="{FF2B5EF4-FFF2-40B4-BE49-F238E27FC236}">
              <a16:creationId xmlns:a16="http://schemas.microsoft.com/office/drawing/2014/main" id="{14273A53-DB54-4B54-A7AF-76DBAF56D152}"/>
            </a:ext>
          </a:extLst>
        </xdr:cNvPr>
        <xdr:cNvSpPr/>
      </xdr:nvSpPr>
      <xdr:spPr>
        <a:xfrm>
          <a:off x="9982200" y="9315450"/>
          <a:ext cx="10477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寝屋川市</a:t>
          </a:r>
        </a:p>
      </xdr:txBody>
    </xdr:sp>
    <xdr:clientData/>
  </xdr:twoCellAnchor>
  <xdr:twoCellAnchor>
    <xdr:from>
      <xdr:col>12</xdr:col>
      <xdr:colOff>57150</xdr:colOff>
      <xdr:row>52</xdr:row>
      <xdr:rowOff>38100</xdr:rowOff>
    </xdr:from>
    <xdr:to>
      <xdr:col>13</xdr:col>
      <xdr:colOff>66675</xdr:colOff>
      <xdr:row>53</xdr:row>
      <xdr:rowOff>142875</xdr:rowOff>
    </xdr:to>
    <xdr:sp macro="" textlink="">
      <xdr:nvSpPr>
        <xdr:cNvPr id="6" name="正方形/長方形 5">
          <a:extLst>
            <a:ext uri="{FF2B5EF4-FFF2-40B4-BE49-F238E27FC236}">
              <a16:creationId xmlns:a16="http://schemas.microsoft.com/office/drawing/2014/main" id="{B58F0F6B-BE5B-4070-8DE0-0587179980DD}"/>
            </a:ext>
          </a:extLst>
        </xdr:cNvPr>
        <xdr:cNvSpPr/>
      </xdr:nvSpPr>
      <xdr:spPr>
        <a:xfrm>
          <a:off x="7200900" y="9029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豊中市</a:t>
          </a:r>
        </a:p>
      </xdr:txBody>
    </xdr:sp>
    <xdr:clientData/>
  </xdr:twoCellAnchor>
  <xdr:twoCellAnchor>
    <xdr:from>
      <xdr:col>17</xdr:col>
      <xdr:colOff>428624</xdr:colOff>
      <xdr:row>57</xdr:row>
      <xdr:rowOff>133350</xdr:rowOff>
    </xdr:from>
    <xdr:to>
      <xdr:col>18</xdr:col>
      <xdr:colOff>552449</xdr:colOff>
      <xdr:row>59</xdr:row>
      <xdr:rowOff>66675</xdr:rowOff>
    </xdr:to>
    <xdr:sp macro="" textlink="">
      <xdr:nvSpPr>
        <xdr:cNvPr id="7" name="正方形/長方形 6">
          <a:extLst>
            <a:ext uri="{FF2B5EF4-FFF2-40B4-BE49-F238E27FC236}">
              <a16:creationId xmlns:a16="http://schemas.microsoft.com/office/drawing/2014/main" id="{3A2540C8-36DF-497F-ABCC-99BA176571FE}"/>
            </a:ext>
          </a:extLst>
        </xdr:cNvPr>
        <xdr:cNvSpPr/>
      </xdr:nvSpPr>
      <xdr:spPr>
        <a:xfrm>
          <a:off x="10972799" y="9982200"/>
          <a:ext cx="8096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四條畷市</a:t>
          </a:r>
        </a:p>
      </xdr:txBody>
    </xdr:sp>
    <xdr:clientData/>
  </xdr:twoCellAnchor>
  <xdr:twoCellAnchor>
    <xdr:from>
      <xdr:col>15</xdr:col>
      <xdr:colOff>504825</xdr:colOff>
      <xdr:row>58</xdr:row>
      <xdr:rowOff>76200</xdr:rowOff>
    </xdr:from>
    <xdr:to>
      <xdr:col>16</xdr:col>
      <xdr:colOff>504825</xdr:colOff>
      <xdr:row>60</xdr:row>
      <xdr:rowOff>9525</xdr:rowOff>
    </xdr:to>
    <xdr:sp macro="" textlink="">
      <xdr:nvSpPr>
        <xdr:cNvPr id="8" name="正方形/長方形 7">
          <a:extLst>
            <a:ext uri="{FF2B5EF4-FFF2-40B4-BE49-F238E27FC236}">
              <a16:creationId xmlns:a16="http://schemas.microsoft.com/office/drawing/2014/main" id="{2C87B6C6-B7CE-4F9A-9688-F1EECB47FADA}"/>
            </a:ext>
          </a:extLst>
        </xdr:cNvPr>
        <xdr:cNvSpPr/>
      </xdr:nvSpPr>
      <xdr:spPr>
        <a:xfrm>
          <a:off x="9677400" y="10096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門真市</a:t>
          </a:r>
        </a:p>
      </xdr:txBody>
    </xdr:sp>
    <xdr:clientData/>
  </xdr:twoCellAnchor>
  <xdr:twoCellAnchor>
    <xdr:from>
      <xdr:col>13</xdr:col>
      <xdr:colOff>352425</xdr:colOff>
      <xdr:row>52</xdr:row>
      <xdr:rowOff>85725</xdr:rowOff>
    </xdr:from>
    <xdr:to>
      <xdr:col>14</xdr:col>
      <xdr:colOff>361950</xdr:colOff>
      <xdr:row>54</xdr:row>
      <xdr:rowOff>19050</xdr:rowOff>
    </xdr:to>
    <xdr:sp macro="" textlink="">
      <xdr:nvSpPr>
        <xdr:cNvPr id="9" name="正方形/長方形 8">
          <a:extLst>
            <a:ext uri="{FF2B5EF4-FFF2-40B4-BE49-F238E27FC236}">
              <a16:creationId xmlns:a16="http://schemas.microsoft.com/office/drawing/2014/main" id="{6BD017F8-688E-4CC7-ABD9-DD19AF2EAC67}"/>
            </a:ext>
          </a:extLst>
        </xdr:cNvPr>
        <xdr:cNvSpPr/>
      </xdr:nvSpPr>
      <xdr:spPr>
        <a:xfrm>
          <a:off x="8172450" y="90773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吹田市</a:t>
          </a:r>
        </a:p>
      </xdr:txBody>
    </xdr:sp>
    <xdr:clientData/>
  </xdr:twoCellAnchor>
  <xdr:twoCellAnchor>
    <xdr:from>
      <xdr:col>16</xdr:col>
      <xdr:colOff>514350</xdr:colOff>
      <xdr:row>61</xdr:row>
      <xdr:rowOff>0</xdr:rowOff>
    </xdr:from>
    <xdr:to>
      <xdr:col>17</xdr:col>
      <xdr:colOff>514350</xdr:colOff>
      <xdr:row>62</xdr:row>
      <xdr:rowOff>104775</xdr:rowOff>
    </xdr:to>
    <xdr:sp macro="" textlink="">
      <xdr:nvSpPr>
        <xdr:cNvPr id="10" name="正方形/長方形 9">
          <a:extLst>
            <a:ext uri="{FF2B5EF4-FFF2-40B4-BE49-F238E27FC236}">
              <a16:creationId xmlns:a16="http://schemas.microsoft.com/office/drawing/2014/main" id="{B1380F41-070C-4246-AC8F-C7FC9E871EBF}"/>
            </a:ext>
          </a:extLst>
        </xdr:cNvPr>
        <xdr:cNvSpPr/>
      </xdr:nvSpPr>
      <xdr:spPr>
        <a:xfrm>
          <a:off x="10372725" y="105346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大東市</a:t>
          </a:r>
        </a:p>
      </xdr:txBody>
    </xdr:sp>
    <xdr:clientData/>
  </xdr:twoCellAnchor>
  <xdr:twoCellAnchor>
    <xdr:from>
      <xdr:col>9</xdr:col>
      <xdr:colOff>133350</xdr:colOff>
      <xdr:row>103</xdr:row>
      <xdr:rowOff>123825</xdr:rowOff>
    </xdr:from>
    <xdr:to>
      <xdr:col>10</xdr:col>
      <xdr:colOff>142875</xdr:colOff>
      <xdr:row>105</xdr:row>
      <xdr:rowOff>57150</xdr:rowOff>
    </xdr:to>
    <xdr:sp macro="" textlink="">
      <xdr:nvSpPr>
        <xdr:cNvPr id="11" name="正方形/長方形 10">
          <a:extLst>
            <a:ext uri="{FF2B5EF4-FFF2-40B4-BE49-F238E27FC236}">
              <a16:creationId xmlns:a16="http://schemas.microsoft.com/office/drawing/2014/main" id="{9C27E4B0-987E-4690-8F8B-CA025CBB61AC}"/>
            </a:ext>
          </a:extLst>
        </xdr:cNvPr>
        <xdr:cNvSpPr/>
      </xdr:nvSpPr>
      <xdr:spPr>
        <a:xfrm>
          <a:off x="5248275" y="17859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熊取町</a:t>
          </a:r>
        </a:p>
      </xdr:txBody>
    </xdr:sp>
    <xdr:clientData/>
  </xdr:twoCellAnchor>
  <xdr:twoCellAnchor>
    <xdr:from>
      <xdr:col>14</xdr:col>
      <xdr:colOff>542925</xdr:colOff>
      <xdr:row>56</xdr:row>
      <xdr:rowOff>104775</xdr:rowOff>
    </xdr:from>
    <xdr:to>
      <xdr:col>15</xdr:col>
      <xdr:colOff>552450</xdr:colOff>
      <xdr:row>58</xdr:row>
      <xdr:rowOff>38100</xdr:rowOff>
    </xdr:to>
    <xdr:sp macro="" textlink="">
      <xdr:nvSpPr>
        <xdr:cNvPr id="12" name="正方形/長方形 11">
          <a:extLst>
            <a:ext uri="{FF2B5EF4-FFF2-40B4-BE49-F238E27FC236}">
              <a16:creationId xmlns:a16="http://schemas.microsoft.com/office/drawing/2014/main" id="{9F1113AB-200B-4255-9A6E-34645574E37A}"/>
            </a:ext>
          </a:extLst>
        </xdr:cNvPr>
        <xdr:cNvSpPr/>
      </xdr:nvSpPr>
      <xdr:spPr>
        <a:xfrm>
          <a:off x="9039225" y="97821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守口市</a:t>
          </a:r>
        </a:p>
      </xdr:txBody>
    </xdr:sp>
    <xdr:clientData/>
  </xdr:twoCellAnchor>
  <xdr:twoCellAnchor>
    <xdr:from>
      <xdr:col>18</xdr:col>
      <xdr:colOff>47625</xdr:colOff>
      <xdr:row>53</xdr:row>
      <xdr:rowOff>47625</xdr:rowOff>
    </xdr:from>
    <xdr:to>
      <xdr:col>19</xdr:col>
      <xdr:colOff>47625</xdr:colOff>
      <xdr:row>54</xdr:row>
      <xdr:rowOff>152400</xdr:rowOff>
    </xdr:to>
    <xdr:sp macro="" textlink="">
      <xdr:nvSpPr>
        <xdr:cNvPr id="13" name="正方形/長方形 12">
          <a:extLst>
            <a:ext uri="{FF2B5EF4-FFF2-40B4-BE49-F238E27FC236}">
              <a16:creationId xmlns:a16="http://schemas.microsoft.com/office/drawing/2014/main" id="{9627FB87-6859-45D5-885F-91D46577082B}"/>
            </a:ext>
          </a:extLst>
        </xdr:cNvPr>
        <xdr:cNvSpPr/>
      </xdr:nvSpPr>
      <xdr:spPr>
        <a:xfrm>
          <a:off x="11277600" y="92106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交野市</a:t>
          </a:r>
        </a:p>
      </xdr:txBody>
    </xdr:sp>
    <xdr:clientData/>
  </xdr:twoCellAnchor>
  <xdr:twoCellAnchor>
    <xdr:from>
      <xdr:col>18</xdr:col>
      <xdr:colOff>142875</xdr:colOff>
      <xdr:row>46</xdr:row>
      <xdr:rowOff>76200</xdr:rowOff>
    </xdr:from>
    <xdr:to>
      <xdr:col>19</xdr:col>
      <xdr:colOff>142875</xdr:colOff>
      <xdr:row>48</xdr:row>
      <xdr:rowOff>9525</xdr:rowOff>
    </xdr:to>
    <xdr:sp macro="" textlink="">
      <xdr:nvSpPr>
        <xdr:cNvPr id="14" name="正方形/長方形 13">
          <a:extLst>
            <a:ext uri="{FF2B5EF4-FFF2-40B4-BE49-F238E27FC236}">
              <a16:creationId xmlns:a16="http://schemas.microsoft.com/office/drawing/2014/main" id="{F2FA1D5B-6D97-4822-83A5-8320A34F61BF}"/>
            </a:ext>
          </a:extLst>
        </xdr:cNvPr>
        <xdr:cNvSpPr/>
      </xdr:nvSpPr>
      <xdr:spPr>
        <a:xfrm>
          <a:off x="11372850" y="8039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枚方市</a:t>
          </a:r>
        </a:p>
      </xdr:txBody>
    </xdr:sp>
    <xdr:clientData/>
  </xdr:twoCellAnchor>
  <xdr:twoCellAnchor>
    <xdr:from>
      <xdr:col>17</xdr:col>
      <xdr:colOff>209550</xdr:colOff>
      <xdr:row>35</xdr:row>
      <xdr:rowOff>19050</xdr:rowOff>
    </xdr:from>
    <xdr:to>
      <xdr:col>18</xdr:col>
      <xdr:colOff>209550</xdr:colOff>
      <xdr:row>36</xdr:row>
      <xdr:rowOff>123825</xdr:rowOff>
    </xdr:to>
    <xdr:sp macro="" textlink="">
      <xdr:nvSpPr>
        <xdr:cNvPr id="15" name="正方形/長方形 14">
          <a:extLst>
            <a:ext uri="{FF2B5EF4-FFF2-40B4-BE49-F238E27FC236}">
              <a16:creationId xmlns:a16="http://schemas.microsoft.com/office/drawing/2014/main" id="{9D302171-1B63-4107-8BB5-B656739AB0E9}"/>
            </a:ext>
          </a:extLst>
        </xdr:cNvPr>
        <xdr:cNvSpPr/>
      </xdr:nvSpPr>
      <xdr:spPr>
        <a:xfrm>
          <a:off x="10753725" y="6096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島本町</a:t>
          </a:r>
        </a:p>
      </xdr:txBody>
    </xdr:sp>
    <xdr:clientData/>
  </xdr:twoCellAnchor>
  <xdr:twoCellAnchor>
    <xdr:from>
      <xdr:col>16</xdr:col>
      <xdr:colOff>47625</xdr:colOff>
      <xdr:row>39</xdr:row>
      <xdr:rowOff>76200</xdr:rowOff>
    </xdr:from>
    <xdr:to>
      <xdr:col>17</xdr:col>
      <xdr:colOff>47625</xdr:colOff>
      <xdr:row>41</xdr:row>
      <xdr:rowOff>9525</xdr:rowOff>
    </xdr:to>
    <xdr:sp macro="" textlink="">
      <xdr:nvSpPr>
        <xdr:cNvPr id="16" name="正方形/長方形 15">
          <a:extLst>
            <a:ext uri="{FF2B5EF4-FFF2-40B4-BE49-F238E27FC236}">
              <a16:creationId xmlns:a16="http://schemas.microsoft.com/office/drawing/2014/main" id="{7B6771F6-96DE-4027-9A1B-CB85938C6872}"/>
            </a:ext>
          </a:extLst>
        </xdr:cNvPr>
        <xdr:cNvSpPr/>
      </xdr:nvSpPr>
      <xdr:spPr>
        <a:xfrm>
          <a:off x="9906000" y="68389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高槻市</a:t>
          </a:r>
        </a:p>
      </xdr:txBody>
    </xdr:sp>
    <xdr:clientData/>
  </xdr:twoCellAnchor>
  <xdr:twoCellAnchor>
    <xdr:from>
      <xdr:col>12</xdr:col>
      <xdr:colOff>428625</xdr:colOff>
      <xdr:row>42</xdr:row>
      <xdr:rowOff>123825</xdr:rowOff>
    </xdr:from>
    <xdr:to>
      <xdr:col>13</xdr:col>
      <xdr:colOff>438150</xdr:colOff>
      <xdr:row>44</xdr:row>
      <xdr:rowOff>57150</xdr:rowOff>
    </xdr:to>
    <xdr:sp macro="" textlink="">
      <xdr:nvSpPr>
        <xdr:cNvPr id="17" name="正方形/長方形 16">
          <a:extLst>
            <a:ext uri="{FF2B5EF4-FFF2-40B4-BE49-F238E27FC236}">
              <a16:creationId xmlns:a16="http://schemas.microsoft.com/office/drawing/2014/main" id="{34242A4C-7882-4AF3-AC2F-0B800D8142C5}"/>
            </a:ext>
          </a:extLst>
        </xdr:cNvPr>
        <xdr:cNvSpPr/>
      </xdr:nvSpPr>
      <xdr:spPr>
        <a:xfrm>
          <a:off x="7572375" y="74009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箕面市</a:t>
          </a:r>
        </a:p>
      </xdr:txBody>
    </xdr:sp>
    <xdr:clientData/>
  </xdr:twoCellAnchor>
  <xdr:twoCellAnchor>
    <xdr:from>
      <xdr:col>11</xdr:col>
      <xdr:colOff>38100</xdr:colOff>
      <xdr:row>45</xdr:row>
      <xdr:rowOff>28575</xdr:rowOff>
    </xdr:from>
    <xdr:to>
      <xdr:col>12</xdr:col>
      <xdr:colOff>47625</xdr:colOff>
      <xdr:row>46</xdr:row>
      <xdr:rowOff>133350</xdr:rowOff>
    </xdr:to>
    <xdr:sp macro="" textlink="">
      <xdr:nvSpPr>
        <xdr:cNvPr id="18" name="正方形/長方形 17">
          <a:extLst>
            <a:ext uri="{FF2B5EF4-FFF2-40B4-BE49-F238E27FC236}">
              <a16:creationId xmlns:a16="http://schemas.microsoft.com/office/drawing/2014/main" id="{7C9E6E71-BDD5-4154-A91D-FDB29660CABD}"/>
            </a:ext>
          </a:extLst>
        </xdr:cNvPr>
        <xdr:cNvSpPr/>
      </xdr:nvSpPr>
      <xdr:spPr>
        <a:xfrm>
          <a:off x="6505575" y="78200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池田市</a:t>
          </a:r>
        </a:p>
      </xdr:txBody>
    </xdr:sp>
    <xdr:clientData/>
  </xdr:twoCellAnchor>
  <xdr:twoCellAnchor>
    <xdr:from>
      <xdr:col>12</xdr:col>
      <xdr:colOff>495300</xdr:colOff>
      <xdr:row>33</xdr:row>
      <xdr:rowOff>85725</xdr:rowOff>
    </xdr:from>
    <xdr:to>
      <xdr:col>13</xdr:col>
      <xdr:colOff>504825</xdr:colOff>
      <xdr:row>35</xdr:row>
      <xdr:rowOff>19050</xdr:rowOff>
    </xdr:to>
    <xdr:sp macro="" textlink="">
      <xdr:nvSpPr>
        <xdr:cNvPr id="19" name="正方形/長方形 18">
          <a:extLst>
            <a:ext uri="{FF2B5EF4-FFF2-40B4-BE49-F238E27FC236}">
              <a16:creationId xmlns:a16="http://schemas.microsoft.com/office/drawing/2014/main" id="{D7EF269F-B248-45BA-89BC-AEA4CB6E22D0}"/>
            </a:ext>
          </a:extLst>
        </xdr:cNvPr>
        <xdr:cNvSpPr/>
      </xdr:nvSpPr>
      <xdr:spPr>
        <a:xfrm>
          <a:off x="7639050" y="5819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豊能町</a:t>
          </a:r>
        </a:p>
      </xdr:txBody>
    </xdr:sp>
    <xdr:clientData/>
  </xdr:twoCellAnchor>
  <xdr:twoCellAnchor>
    <xdr:from>
      <xdr:col>10</xdr:col>
      <xdr:colOff>457200</xdr:colOff>
      <xdr:row>25</xdr:row>
      <xdr:rowOff>133350</xdr:rowOff>
    </xdr:from>
    <xdr:to>
      <xdr:col>11</xdr:col>
      <xdr:colOff>466725</xdr:colOff>
      <xdr:row>27</xdr:row>
      <xdr:rowOff>66675</xdr:rowOff>
    </xdr:to>
    <xdr:sp macro="" textlink="">
      <xdr:nvSpPr>
        <xdr:cNvPr id="20" name="正方形/長方形 19">
          <a:extLst>
            <a:ext uri="{FF2B5EF4-FFF2-40B4-BE49-F238E27FC236}">
              <a16:creationId xmlns:a16="http://schemas.microsoft.com/office/drawing/2014/main" id="{9DE02908-3626-452F-8828-A970990512C8}"/>
            </a:ext>
          </a:extLst>
        </xdr:cNvPr>
        <xdr:cNvSpPr/>
      </xdr:nvSpPr>
      <xdr:spPr>
        <a:xfrm>
          <a:off x="6248400" y="44958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能勢町</a:t>
          </a:r>
        </a:p>
      </xdr:txBody>
    </xdr:sp>
    <xdr:clientData/>
  </xdr:twoCellAnchor>
  <xdr:twoCellAnchor>
    <xdr:from>
      <xdr:col>12</xdr:col>
      <xdr:colOff>342900</xdr:colOff>
      <xdr:row>101</xdr:row>
      <xdr:rowOff>19050</xdr:rowOff>
    </xdr:from>
    <xdr:to>
      <xdr:col>13</xdr:col>
      <xdr:colOff>352425</xdr:colOff>
      <xdr:row>102</xdr:row>
      <xdr:rowOff>123825</xdr:rowOff>
    </xdr:to>
    <xdr:sp macro="" textlink="">
      <xdr:nvSpPr>
        <xdr:cNvPr id="21" name="正方形/長方形 20">
          <a:extLst>
            <a:ext uri="{FF2B5EF4-FFF2-40B4-BE49-F238E27FC236}">
              <a16:creationId xmlns:a16="http://schemas.microsoft.com/office/drawing/2014/main" id="{D632ECE9-00F5-442D-A1DD-64F014480AB8}"/>
            </a:ext>
          </a:extLst>
        </xdr:cNvPr>
        <xdr:cNvSpPr/>
      </xdr:nvSpPr>
      <xdr:spPr>
        <a:xfrm>
          <a:off x="7486650" y="17411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和泉市</a:t>
          </a:r>
        </a:p>
      </xdr:txBody>
    </xdr:sp>
    <xdr:clientData/>
  </xdr:twoCellAnchor>
  <xdr:twoCellAnchor>
    <xdr:from>
      <xdr:col>14</xdr:col>
      <xdr:colOff>676274</xdr:colOff>
      <xdr:row>101</xdr:row>
      <xdr:rowOff>104775</xdr:rowOff>
    </xdr:from>
    <xdr:to>
      <xdr:col>16</xdr:col>
      <xdr:colOff>295274</xdr:colOff>
      <xdr:row>103</xdr:row>
      <xdr:rowOff>38100</xdr:rowOff>
    </xdr:to>
    <xdr:sp macro="" textlink="">
      <xdr:nvSpPr>
        <xdr:cNvPr id="22" name="正方形/長方形 21">
          <a:extLst>
            <a:ext uri="{FF2B5EF4-FFF2-40B4-BE49-F238E27FC236}">
              <a16:creationId xmlns:a16="http://schemas.microsoft.com/office/drawing/2014/main" id="{6C69D41A-E3B4-4DA3-A8E5-ED69E903704A}"/>
            </a:ext>
          </a:extLst>
        </xdr:cNvPr>
        <xdr:cNvSpPr/>
      </xdr:nvSpPr>
      <xdr:spPr>
        <a:xfrm>
          <a:off x="9172574" y="17497425"/>
          <a:ext cx="9810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河内長野市</a:t>
          </a:r>
        </a:p>
      </xdr:txBody>
    </xdr:sp>
    <xdr:clientData/>
  </xdr:twoCellAnchor>
  <xdr:twoCellAnchor>
    <xdr:from>
      <xdr:col>16</xdr:col>
      <xdr:colOff>581025</xdr:colOff>
      <xdr:row>97</xdr:row>
      <xdr:rowOff>47625</xdr:rowOff>
    </xdr:from>
    <xdr:to>
      <xdr:col>18</xdr:col>
      <xdr:colOff>200025</xdr:colOff>
      <xdr:row>98</xdr:row>
      <xdr:rowOff>152400</xdr:rowOff>
    </xdr:to>
    <xdr:sp macro="" textlink="">
      <xdr:nvSpPr>
        <xdr:cNvPr id="23" name="正方形/長方形 22">
          <a:extLst>
            <a:ext uri="{FF2B5EF4-FFF2-40B4-BE49-F238E27FC236}">
              <a16:creationId xmlns:a16="http://schemas.microsoft.com/office/drawing/2014/main" id="{A2F8E71E-4469-4879-9160-9F353BF03BB9}"/>
            </a:ext>
          </a:extLst>
        </xdr:cNvPr>
        <xdr:cNvSpPr/>
      </xdr:nvSpPr>
      <xdr:spPr>
        <a:xfrm>
          <a:off x="10439400" y="16754475"/>
          <a:ext cx="9906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千早赤阪村</a:t>
          </a:r>
        </a:p>
      </xdr:txBody>
    </xdr:sp>
    <xdr:clientData/>
  </xdr:twoCellAnchor>
  <xdr:twoCellAnchor>
    <xdr:from>
      <xdr:col>17</xdr:col>
      <xdr:colOff>123825</xdr:colOff>
      <xdr:row>91</xdr:row>
      <xdr:rowOff>47625</xdr:rowOff>
    </xdr:from>
    <xdr:to>
      <xdr:col>18</xdr:col>
      <xdr:colOff>123825</xdr:colOff>
      <xdr:row>92</xdr:row>
      <xdr:rowOff>152400</xdr:rowOff>
    </xdr:to>
    <xdr:sp macro="" textlink="">
      <xdr:nvSpPr>
        <xdr:cNvPr id="24" name="正方形/長方形 23">
          <a:extLst>
            <a:ext uri="{FF2B5EF4-FFF2-40B4-BE49-F238E27FC236}">
              <a16:creationId xmlns:a16="http://schemas.microsoft.com/office/drawing/2014/main" id="{48A625C8-AF92-4A6F-AE8E-C5EF6CD4A8D1}"/>
            </a:ext>
          </a:extLst>
        </xdr:cNvPr>
        <xdr:cNvSpPr/>
      </xdr:nvSpPr>
      <xdr:spPr>
        <a:xfrm>
          <a:off x="10668000" y="15725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河南町</a:t>
          </a:r>
        </a:p>
      </xdr:txBody>
    </xdr:sp>
    <xdr:clientData/>
  </xdr:twoCellAnchor>
  <xdr:twoCellAnchor>
    <xdr:from>
      <xdr:col>14</xdr:col>
      <xdr:colOff>85725</xdr:colOff>
      <xdr:row>91</xdr:row>
      <xdr:rowOff>0</xdr:rowOff>
    </xdr:from>
    <xdr:to>
      <xdr:col>15</xdr:col>
      <xdr:colOff>371475</xdr:colOff>
      <xdr:row>92</xdr:row>
      <xdr:rowOff>104775</xdr:rowOff>
    </xdr:to>
    <xdr:sp macro="" textlink="">
      <xdr:nvSpPr>
        <xdr:cNvPr id="25" name="正方形/長方形 24">
          <a:extLst>
            <a:ext uri="{FF2B5EF4-FFF2-40B4-BE49-F238E27FC236}">
              <a16:creationId xmlns:a16="http://schemas.microsoft.com/office/drawing/2014/main" id="{BC1D4266-5495-42E5-93FD-68FED2F632D8}"/>
            </a:ext>
          </a:extLst>
        </xdr:cNvPr>
        <xdr:cNvSpPr/>
      </xdr:nvSpPr>
      <xdr:spPr>
        <a:xfrm>
          <a:off x="8582025" y="15678150"/>
          <a:ext cx="9620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大阪狭山市</a:t>
          </a:r>
        </a:p>
      </xdr:txBody>
    </xdr:sp>
    <xdr:clientData/>
  </xdr:twoCellAnchor>
  <xdr:twoCellAnchor>
    <xdr:from>
      <xdr:col>15</xdr:col>
      <xdr:colOff>276224</xdr:colOff>
      <xdr:row>89</xdr:row>
      <xdr:rowOff>28575</xdr:rowOff>
    </xdr:from>
    <xdr:to>
      <xdr:col>16</xdr:col>
      <xdr:colOff>476249</xdr:colOff>
      <xdr:row>90</xdr:row>
      <xdr:rowOff>133350</xdr:rowOff>
    </xdr:to>
    <xdr:sp macro="" textlink="">
      <xdr:nvSpPr>
        <xdr:cNvPr id="26" name="正方形/長方形 25">
          <a:extLst>
            <a:ext uri="{FF2B5EF4-FFF2-40B4-BE49-F238E27FC236}">
              <a16:creationId xmlns:a16="http://schemas.microsoft.com/office/drawing/2014/main" id="{EADC85FA-331B-470C-AC12-1C270B7ADA6E}"/>
            </a:ext>
          </a:extLst>
        </xdr:cNvPr>
        <xdr:cNvSpPr/>
      </xdr:nvSpPr>
      <xdr:spPr>
        <a:xfrm>
          <a:off x="9448799" y="15363825"/>
          <a:ext cx="8858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富田林市</a:t>
          </a:r>
        </a:p>
      </xdr:txBody>
    </xdr:sp>
    <xdr:clientData/>
  </xdr:twoCellAnchor>
  <xdr:twoCellAnchor>
    <xdr:from>
      <xdr:col>15</xdr:col>
      <xdr:colOff>619125</xdr:colOff>
      <xdr:row>83</xdr:row>
      <xdr:rowOff>47625</xdr:rowOff>
    </xdr:from>
    <xdr:to>
      <xdr:col>17</xdr:col>
      <xdr:colOff>142875</xdr:colOff>
      <xdr:row>84</xdr:row>
      <xdr:rowOff>152400</xdr:rowOff>
    </xdr:to>
    <xdr:sp macro="" textlink="">
      <xdr:nvSpPr>
        <xdr:cNvPr id="27" name="正方形/長方形 26">
          <a:extLst>
            <a:ext uri="{FF2B5EF4-FFF2-40B4-BE49-F238E27FC236}">
              <a16:creationId xmlns:a16="http://schemas.microsoft.com/office/drawing/2014/main" id="{336312F0-04EF-4734-AED5-A026DFA09453}"/>
            </a:ext>
          </a:extLst>
        </xdr:cNvPr>
        <xdr:cNvSpPr/>
      </xdr:nvSpPr>
      <xdr:spPr>
        <a:xfrm>
          <a:off x="9791700" y="14354175"/>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羽曳野市</a:t>
          </a:r>
        </a:p>
      </xdr:txBody>
    </xdr:sp>
    <xdr:clientData/>
  </xdr:twoCellAnchor>
  <xdr:twoCellAnchor>
    <xdr:from>
      <xdr:col>17</xdr:col>
      <xdr:colOff>142875</xdr:colOff>
      <xdr:row>86</xdr:row>
      <xdr:rowOff>95250</xdr:rowOff>
    </xdr:from>
    <xdr:to>
      <xdr:col>18</xdr:col>
      <xdr:colOff>142875</xdr:colOff>
      <xdr:row>88</xdr:row>
      <xdr:rowOff>28575</xdr:rowOff>
    </xdr:to>
    <xdr:sp macro="" textlink="">
      <xdr:nvSpPr>
        <xdr:cNvPr id="28" name="正方形/長方形 27">
          <a:extLst>
            <a:ext uri="{FF2B5EF4-FFF2-40B4-BE49-F238E27FC236}">
              <a16:creationId xmlns:a16="http://schemas.microsoft.com/office/drawing/2014/main" id="{21202410-C3D0-4795-8388-5EAD068A5A65}"/>
            </a:ext>
          </a:extLst>
        </xdr:cNvPr>
        <xdr:cNvSpPr/>
      </xdr:nvSpPr>
      <xdr:spPr>
        <a:xfrm>
          <a:off x="10687050" y="149161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太子町</a:t>
          </a:r>
        </a:p>
      </xdr:txBody>
    </xdr:sp>
    <xdr:clientData/>
  </xdr:twoCellAnchor>
  <xdr:twoCellAnchor>
    <xdr:from>
      <xdr:col>16</xdr:col>
      <xdr:colOff>180975</xdr:colOff>
      <xdr:row>73</xdr:row>
      <xdr:rowOff>104775</xdr:rowOff>
    </xdr:from>
    <xdr:to>
      <xdr:col>17</xdr:col>
      <xdr:colOff>180975</xdr:colOff>
      <xdr:row>75</xdr:row>
      <xdr:rowOff>38100</xdr:rowOff>
    </xdr:to>
    <xdr:sp macro="" textlink="">
      <xdr:nvSpPr>
        <xdr:cNvPr id="29" name="正方形/長方形 28">
          <a:extLst>
            <a:ext uri="{FF2B5EF4-FFF2-40B4-BE49-F238E27FC236}">
              <a16:creationId xmlns:a16="http://schemas.microsoft.com/office/drawing/2014/main" id="{2E480F40-95FA-4B18-9D7F-8DD3F69886E8}"/>
            </a:ext>
          </a:extLst>
        </xdr:cNvPr>
        <xdr:cNvSpPr/>
      </xdr:nvSpPr>
      <xdr:spPr>
        <a:xfrm>
          <a:off x="10039350" y="126968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八尾市</a:t>
          </a:r>
        </a:p>
      </xdr:txBody>
    </xdr:sp>
    <xdr:clientData/>
  </xdr:twoCellAnchor>
  <xdr:twoCellAnchor>
    <xdr:from>
      <xdr:col>14</xdr:col>
      <xdr:colOff>333375</xdr:colOff>
      <xdr:row>78</xdr:row>
      <xdr:rowOff>76200</xdr:rowOff>
    </xdr:from>
    <xdr:to>
      <xdr:col>15</xdr:col>
      <xdr:colOff>342900</xdr:colOff>
      <xdr:row>80</xdr:row>
      <xdr:rowOff>9525</xdr:rowOff>
    </xdr:to>
    <xdr:sp macro="" textlink="">
      <xdr:nvSpPr>
        <xdr:cNvPr id="30" name="正方形/長方形 29">
          <a:extLst>
            <a:ext uri="{FF2B5EF4-FFF2-40B4-BE49-F238E27FC236}">
              <a16:creationId xmlns:a16="http://schemas.microsoft.com/office/drawing/2014/main" id="{D6C5A700-9124-42FB-BC7D-3CA9DAB8F551}"/>
            </a:ext>
          </a:extLst>
        </xdr:cNvPr>
        <xdr:cNvSpPr/>
      </xdr:nvSpPr>
      <xdr:spPr>
        <a:xfrm>
          <a:off x="8829675" y="13525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松原市</a:t>
          </a:r>
        </a:p>
      </xdr:txBody>
    </xdr:sp>
    <xdr:clientData/>
  </xdr:twoCellAnchor>
  <xdr:twoCellAnchor>
    <xdr:from>
      <xdr:col>16</xdr:col>
      <xdr:colOff>85725</xdr:colOff>
      <xdr:row>66</xdr:row>
      <xdr:rowOff>38100</xdr:rowOff>
    </xdr:from>
    <xdr:to>
      <xdr:col>17</xdr:col>
      <xdr:colOff>295275</xdr:colOff>
      <xdr:row>67</xdr:row>
      <xdr:rowOff>142875</xdr:rowOff>
    </xdr:to>
    <xdr:sp macro="" textlink="">
      <xdr:nvSpPr>
        <xdr:cNvPr id="31" name="正方形/長方形 30">
          <a:extLst>
            <a:ext uri="{FF2B5EF4-FFF2-40B4-BE49-F238E27FC236}">
              <a16:creationId xmlns:a16="http://schemas.microsoft.com/office/drawing/2014/main" id="{2D29F122-69EF-4890-BF9C-1025E4B3A5B6}"/>
            </a:ext>
          </a:extLst>
        </xdr:cNvPr>
        <xdr:cNvSpPr/>
      </xdr:nvSpPr>
      <xdr:spPr>
        <a:xfrm>
          <a:off x="9944100" y="11430000"/>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東大阪市</a:t>
          </a:r>
        </a:p>
      </xdr:txBody>
    </xdr:sp>
    <xdr:clientData/>
  </xdr:twoCellAnchor>
  <xdr:twoCellAnchor>
    <xdr:from>
      <xdr:col>17</xdr:col>
      <xdr:colOff>19050</xdr:colOff>
      <xdr:row>78</xdr:row>
      <xdr:rowOff>123825</xdr:rowOff>
    </xdr:from>
    <xdr:to>
      <xdr:col>18</xdr:col>
      <xdr:colOff>19050</xdr:colOff>
      <xdr:row>80</xdr:row>
      <xdr:rowOff>57150</xdr:rowOff>
    </xdr:to>
    <xdr:sp macro="" textlink="">
      <xdr:nvSpPr>
        <xdr:cNvPr id="32" name="正方形/長方形 31">
          <a:extLst>
            <a:ext uri="{FF2B5EF4-FFF2-40B4-BE49-F238E27FC236}">
              <a16:creationId xmlns:a16="http://schemas.microsoft.com/office/drawing/2014/main" id="{58445FF7-8EF5-4B7B-8163-95E4630203E8}"/>
            </a:ext>
          </a:extLst>
        </xdr:cNvPr>
        <xdr:cNvSpPr/>
      </xdr:nvSpPr>
      <xdr:spPr>
        <a:xfrm>
          <a:off x="10563225" y="135731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柏原市</a:t>
          </a:r>
        </a:p>
      </xdr:txBody>
    </xdr:sp>
    <xdr:clientData/>
  </xdr:twoCellAnchor>
  <xdr:twoCellAnchor>
    <xdr:from>
      <xdr:col>15</xdr:col>
      <xdr:colOff>495300</xdr:colOff>
      <xdr:row>79</xdr:row>
      <xdr:rowOff>38100</xdr:rowOff>
    </xdr:from>
    <xdr:to>
      <xdr:col>16</xdr:col>
      <xdr:colOff>657225</xdr:colOff>
      <xdr:row>80</xdr:row>
      <xdr:rowOff>142875</xdr:rowOff>
    </xdr:to>
    <xdr:sp macro="" textlink="">
      <xdr:nvSpPr>
        <xdr:cNvPr id="33" name="正方形/長方形 32">
          <a:extLst>
            <a:ext uri="{FF2B5EF4-FFF2-40B4-BE49-F238E27FC236}">
              <a16:creationId xmlns:a16="http://schemas.microsoft.com/office/drawing/2014/main" id="{338B49CE-DCAF-402A-9C1F-B72511F8D477}"/>
            </a:ext>
          </a:extLst>
        </xdr:cNvPr>
        <xdr:cNvSpPr/>
      </xdr:nvSpPr>
      <xdr:spPr>
        <a:xfrm>
          <a:off x="9667875" y="13658850"/>
          <a:ext cx="8477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藤井寺市</a:t>
          </a:r>
        </a:p>
      </xdr:txBody>
    </xdr:sp>
    <xdr:clientData/>
  </xdr:twoCellAnchor>
  <xdr:twoCellAnchor>
    <xdr:from>
      <xdr:col>8</xdr:col>
      <xdr:colOff>571500</xdr:colOff>
      <xdr:row>108</xdr:row>
      <xdr:rowOff>76200</xdr:rowOff>
    </xdr:from>
    <xdr:to>
      <xdr:col>10</xdr:col>
      <xdr:colOff>47625</xdr:colOff>
      <xdr:row>110</xdr:row>
      <xdr:rowOff>9525</xdr:rowOff>
    </xdr:to>
    <xdr:sp macro="" textlink="">
      <xdr:nvSpPr>
        <xdr:cNvPr id="34" name="正方形/長方形 33">
          <a:extLst>
            <a:ext uri="{FF2B5EF4-FFF2-40B4-BE49-F238E27FC236}">
              <a16:creationId xmlns:a16="http://schemas.microsoft.com/office/drawing/2014/main" id="{2D64A610-8C4B-47EF-AA76-5221AF6B09E8}"/>
            </a:ext>
          </a:extLst>
        </xdr:cNvPr>
        <xdr:cNvSpPr/>
      </xdr:nvSpPr>
      <xdr:spPr>
        <a:xfrm>
          <a:off x="5010150" y="18669000"/>
          <a:ext cx="8286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泉佐野市</a:t>
          </a:r>
        </a:p>
      </xdr:txBody>
    </xdr:sp>
    <xdr:clientData/>
  </xdr:twoCellAnchor>
  <xdr:twoCellAnchor>
    <xdr:from>
      <xdr:col>6</xdr:col>
      <xdr:colOff>295276</xdr:colOff>
      <xdr:row>102</xdr:row>
      <xdr:rowOff>123825</xdr:rowOff>
    </xdr:from>
    <xdr:to>
      <xdr:col>7</xdr:col>
      <xdr:colOff>628650</xdr:colOff>
      <xdr:row>104</xdr:row>
      <xdr:rowOff>57150</xdr:rowOff>
    </xdr:to>
    <xdr:sp macro="" textlink="">
      <xdr:nvSpPr>
        <xdr:cNvPr id="35" name="正方形/長方形 34">
          <a:extLst>
            <a:ext uri="{FF2B5EF4-FFF2-40B4-BE49-F238E27FC236}">
              <a16:creationId xmlns:a16="http://schemas.microsoft.com/office/drawing/2014/main" id="{71FE9655-F78E-4858-8E6F-59C77D4D4E2B}"/>
            </a:ext>
          </a:extLst>
        </xdr:cNvPr>
        <xdr:cNvSpPr/>
      </xdr:nvSpPr>
      <xdr:spPr>
        <a:xfrm>
          <a:off x="3638551" y="17687925"/>
          <a:ext cx="752474"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田尻町</a:t>
          </a:r>
        </a:p>
      </xdr:txBody>
    </xdr:sp>
    <xdr:clientData/>
  </xdr:twoCellAnchor>
  <xdr:twoCellAnchor>
    <xdr:from>
      <xdr:col>9</xdr:col>
      <xdr:colOff>200025</xdr:colOff>
      <xdr:row>98</xdr:row>
      <xdr:rowOff>0</xdr:rowOff>
    </xdr:from>
    <xdr:to>
      <xdr:col>10</xdr:col>
      <xdr:colOff>209550</xdr:colOff>
      <xdr:row>99</xdr:row>
      <xdr:rowOff>104775</xdr:rowOff>
    </xdr:to>
    <xdr:sp macro="" textlink="">
      <xdr:nvSpPr>
        <xdr:cNvPr id="36" name="正方形/長方形 35">
          <a:extLst>
            <a:ext uri="{FF2B5EF4-FFF2-40B4-BE49-F238E27FC236}">
              <a16:creationId xmlns:a16="http://schemas.microsoft.com/office/drawing/2014/main" id="{4AEB2440-36AF-4871-8299-50FDEA137A61}"/>
            </a:ext>
          </a:extLst>
        </xdr:cNvPr>
        <xdr:cNvSpPr/>
      </xdr:nvSpPr>
      <xdr:spPr>
        <a:xfrm>
          <a:off x="5314950" y="168783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貝塚市</a:t>
          </a:r>
        </a:p>
      </xdr:txBody>
    </xdr:sp>
    <xdr:clientData/>
  </xdr:twoCellAnchor>
  <xdr:twoCellAnchor>
    <xdr:from>
      <xdr:col>10</xdr:col>
      <xdr:colOff>466724</xdr:colOff>
      <xdr:row>98</xdr:row>
      <xdr:rowOff>9525</xdr:rowOff>
    </xdr:from>
    <xdr:to>
      <xdr:col>11</xdr:col>
      <xdr:colOff>600075</xdr:colOff>
      <xdr:row>99</xdr:row>
      <xdr:rowOff>114300</xdr:rowOff>
    </xdr:to>
    <xdr:sp macro="" textlink="">
      <xdr:nvSpPr>
        <xdr:cNvPr id="37" name="正方形/長方形 36">
          <a:extLst>
            <a:ext uri="{FF2B5EF4-FFF2-40B4-BE49-F238E27FC236}">
              <a16:creationId xmlns:a16="http://schemas.microsoft.com/office/drawing/2014/main" id="{C261C1EB-639D-4638-B834-75CBEF74CB4B}"/>
            </a:ext>
          </a:extLst>
        </xdr:cNvPr>
        <xdr:cNvSpPr/>
      </xdr:nvSpPr>
      <xdr:spPr>
        <a:xfrm>
          <a:off x="6257924" y="16887825"/>
          <a:ext cx="809626"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岸和田市</a:t>
          </a:r>
        </a:p>
      </xdr:txBody>
    </xdr:sp>
    <xdr:clientData/>
  </xdr:twoCellAnchor>
  <xdr:twoCellAnchor>
    <xdr:from>
      <xdr:col>10</xdr:col>
      <xdr:colOff>114301</xdr:colOff>
      <xdr:row>90</xdr:row>
      <xdr:rowOff>114300</xdr:rowOff>
    </xdr:from>
    <xdr:to>
      <xdr:col>11</xdr:col>
      <xdr:colOff>123826</xdr:colOff>
      <xdr:row>92</xdr:row>
      <xdr:rowOff>47625</xdr:rowOff>
    </xdr:to>
    <xdr:sp macro="" textlink="">
      <xdr:nvSpPr>
        <xdr:cNvPr id="38" name="正方形/長方形 37">
          <a:extLst>
            <a:ext uri="{FF2B5EF4-FFF2-40B4-BE49-F238E27FC236}">
              <a16:creationId xmlns:a16="http://schemas.microsoft.com/office/drawing/2014/main" id="{1AC50547-BBC4-4024-9696-E3C1587763B1}"/>
            </a:ext>
          </a:extLst>
        </xdr:cNvPr>
        <xdr:cNvSpPr/>
      </xdr:nvSpPr>
      <xdr:spPr>
        <a:xfrm>
          <a:off x="5905501" y="15621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忠岡町</a:t>
          </a:r>
        </a:p>
      </xdr:txBody>
    </xdr:sp>
    <xdr:clientData/>
  </xdr:twoCellAnchor>
  <xdr:twoCellAnchor>
    <xdr:from>
      <xdr:col>10</xdr:col>
      <xdr:colOff>190500</xdr:colOff>
      <xdr:row>88</xdr:row>
      <xdr:rowOff>57150</xdr:rowOff>
    </xdr:from>
    <xdr:to>
      <xdr:col>11</xdr:col>
      <xdr:colOff>352426</xdr:colOff>
      <xdr:row>89</xdr:row>
      <xdr:rowOff>161925</xdr:rowOff>
    </xdr:to>
    <xdr:sp macro="" textlink="">
      <xdr:nvSpPr>
        <xdr:cNvPr id="39" name="正方形/長方形 38">
          <a:extLst>
            <a:ext uri="{FF2B5EF4-FFF2-40B4-BE49-F238E27FC236}">
              <a16:creationId xmlns:a16="http://schemas.microsoft.com/office/drawing/2014/main" id="{2918E5A2-092B-4C20-8267-94EA9CDBBAA8}"/>
            </a:ext>
          </a:extLst>
        </xdr:cNvPr>
        <xdr:cNvSpPr/>
      </xdr:nvSpPr>
      <xdr:spPr>
        <a:xfrm>
          <a:off x="5981700" y="15220950"/>
          <a:ext cx="838201"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泉大津市</a:t>
          </a:r>
        </a:p>
      </xdr:txBody>
    </xdr:sp>
    <xdr:clientData/>
  </xdr:twoCellAnchor>
  <xdr:twoCellAnchor>
    <xdr:from>
      <xdr:col>11</xdr:col>
      <xdr:colOff>161925</xdr:colOff>
      <xdr:row>85</xdr:row>
      <xdr:rowOff>161925</xdr:rowOff>
    </xdr:from>
    <xdr:to>
      <xdr:col>12</xdr:col>
      <xdr:colOff>142875</xdr:colOff>
      <xdr:row>87</xdr:row>
      <xdr:rowOff>95250</xdr:rowOff>
    </xdr:to>
    <xdr:sp macro="" textlink="">
      <xdr:nvSpPr>
        <xdr:cNvPr id="40" name="正方形/長方形 39">
          <a:extLst>
            <a:ext uri="{FF2B5EF4-FFF2-40B4-BE49-F238E27FC236}">
              <a16:creationId xmlns:a16="http://schemas.microsoft.com/office/drawing/2014/main" id="{85E2C9DB-8DA0-4E8D-9E23-20B7F0CE7839}"/>
            </a:ext>
          </a:extLst>
        </xdr:cNvPr>
        <xdr:cNvSpPr/>
      </xdr:nvSpPr>
      <xdr:spPr>
        <a:xfrm>
          <a:off x="6629400" y="14811375"/>
          <a:ext cx="6572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高石市</a:t>
          </a:r>
        </a:p>
      </xdr:txBody>
    </xdr:sp>
    <xdr:clientData/>
  </xdr:twoCellAnchor>
  <xdr:twoCellAnchor>
    <xdr:from>
      <xdr:col>3</xdr:col>
      <xdr:colOff>104775</xdr:colOff>
      <xdr:row>115</xdr:row>
      <xdr:rowOff>57150</xdr:rowOff>
    </xdr:from>
    <xdr:to>
      <xdr:col>3</xdr:col>
      <xdr:colOff>790575</xdr:colOff>
      <xdr:row>116</xdr:row>
      <xdr:rowOff>161925</xdr:rowOff>
    </xdr:to>
    <xdr:sp macro="" textlink="">
      <xdr:nvSpPr>
        <xdr:cNvPr id="41" name="正方形/長方形 40">
          <a:extLst>
            <a:ext uri="{FF2B5EF4-FFF2-40B4-BE49-F238E27FC236}">
              <a16:creationId xmlns:a16="http://schemas.microsoft.com/office/drawing/2014/main" id="{3FB98BA7-5FA6-4EC7-9F6C-AD701D5D52A3}"/>
            </a:ext>
          </a:extLst>
        </xdr:cNvPr>
        <xdr:cNvSpPr/>
      </xdr:nvSpPr>
      <xdr:spPr>
        <a:xfrm>
          <a:off x="1257300" y="19850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岬町</a:t>
          </a:r>
        </a:p>
      </xdr:txBody>
    </xdr:sp>
    <xdr:clientData/>
  </xdr:twoCellAnchor>
  <xdr:twoCellAnchor>
    <xdr:from>
      <xdr:col>5</xdr:col>
      <xdr:colOff>352425</xdr:colOff>
      <xdr:row>111</xdr:row>
      <xdr:rowOff>123825</xdr:rowOff>
    </xdr:from>
    <xdr:to>
      <xdr:col>6</xdr:col>
      <xdr:colOff>152400</xdr:colOff>
      <xdr:row>113</xdr:row>
      <xdr:rowOff>57150</xdr:rowOff>
    </xdr:to>
    <xdr:sp macro="" textlink="">
      <xdr:nvSpPr>
        <xdr:cNvPr id="42" name="正方形/長方形 41">
          <a:extLst>
            <a:ext uri="{FF2B5EF4-FFF2-40B4-BE49-F238E27FC236}">
              <a16:creationId xmlns:a16="http://schemas.microsoft.com/office/drawing/2014/main" id="{2A4FB059-E0BE-4387-BD95-62836B250B4D}"/>
            </a:ext>
          </a:extLst>
        </xdr:cNvPr>
        <xdr:cNvSpPr/>
      </xdr:nvSpPr>
      <xdr:spPr>
        <a:xfrm>
          <a:off x="2809875" y="192309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阪南市</a:t>
          </a:r>
        </a:p>
      </xdr:txBody>
    </xdr:sp>
    <xdr:clientData/>
  </xdr:twoCellAnchor>
  <xdr:twoCellAnchor>
    <xdr:from>
      <xdr:col>7</xdr:col>
      <xdr:colOff>257175</xdr:colOff>
      <xdr:row>108</xdr:row>
      <xdr:rowOff>76200</xdr:rowOff>
    </xdr:from>
    <xdr:to>
      <xdr:col>8</xdr:col>
      <xdr:colOff>266700</xdr:colOff>
      <xdr:row>110</xdr:row>
      <xdr:rowOff>9525</xdr:rowOff>
    </xdr:to>
    <xdr:sp macro="" textlink="">
      <xdr:nvSpPr>
        <xdr:cNvPr id="43" name="正方形/長方形 42">
          <a:extLst>
            <a:ext uri="{FF2B5EF4-FFF2-40B4-BE49-F238E27FC236}">
              <a16:creationId xmlns:a16="http://schemas.microsoft.com/office/drawing/2014/main" id="{EA435156-47B3-4701-9C84-EB7EFBC68A6F}"/>
            </a:ext>
          </a:extLst>
        </xdr:cNvPr>
        <xdr:cNvSpPr/>
      </xdr:nvSpPr>
      <xdr:spPr>
        <a:xfrm>
          <a:off x="4019550" y="18669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泉南市</a:t>
          </a:r>
        </a:p>
      </xdr:txBody>
    </xdr:sp>
    <xdr:clientData/>
  </xdr:twoCellAnchor>
  <xdr:twoCellAnchor>
    <xdr:from>
      <xdr:col>14</xdr:col>
      <xdr:colOff>266699</xdr:colOff>
      <xdr:row>66</xdr:row>
      <xdr:rowOff>66675</xdr:rowOff>
    </xdr:from>
    <xdr:to>
      <xdr:col>15</xdr:col>
      <xdr:colOff>304799</xdr:colOff>
      <xdr:row>68</xdr:row>
      <xdr:rowOff>0</xdr:rowOff>
    </xdr:to>
    <xdr:sp macro="" textlink="">
      <xdr:nvSpPr>
        <xdr:cNvPr id="44" name="正方形/長方形 43">
          <a:extLst>
            <a:ext uri="{FF2B5EF4-FFF2-40B4-BE49-F238E27FC236}">
              <a16:creationId xmlns:a16="http://schemas.microsoft.com/office/drawing/2014/main" id="{8A2AE67E-CF30-4917-8A02-7BB96B83B504}"/>
            </a:ext>
          </a:extLst>
        </xdr:cNvPr>
        <xdr:cNvSpPr/>
      </xdr:nvSpPr>
      <xdr:spPr>
        <a:xfrm>
          <a:off x="8762999" y="11458575"/>
          <a:ext cx="7143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東成区</a:t>
          </a:r>
        </a:p>
      </xdr:txBody>
    </xdr:sp>
    <xdr:clientData/>
  </xdr:twoCellAnchor>
  <xdr:twoCellAnchor>
    <xdr:from>
      <xdr:col>14</xdr:col>
      <xdr:colOff>542924</xdr:colOff>
      <xdr:row>84</xdr:row>
      <xdr:rowOff>47625</xdr:rowOff>
    </xdr:from>
    <xdr:to>
      <xdr:col>15</xdr:col>
      <xdr:colOff>561974</xdr:colOff>
      <xdr:row>85</xdr:row>
      <xdr:rowOff>152400</xdr:rowOff>
    </xdr:to>
    <xdr:sp macro="" textlink="">
      <xdr:nvSpPr>
        <xdr:cNvPr id="45" name="正方形/長方形 44">
          <a:extLst>
            <a:ext uri="{FF2B5EF4-FFF2-40B4-BE49-F238E27FC236}">
              <a16:creationId xmlns:a16="http://schemas.microsoft.com/office/drawing/2014/main" id="{80B22AF6-7219-482F-A8F6-526FC61DB785}"/>
            </a:ext>
          </a:extLst>
        </xdr:cNvPr>
        <xdr:cNvSpPr/>
      </xdr:nvSpPr>
      <xdr:spPr>
        <a:xfrm>
          <a:off x="9039224" y="14525625"/>
          <a:ext cx="695325"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美原区</a:t>
          </a:r>
        </a:p>
      </xdr:txBody>
    </xdr:sp>
    <xdr:clientData/>
  </xdr:twoCellAnchor>
  <xdr:twoCellAnchor>
    <xdr:from>
      <xdr:col>13</xdr:col>
      <xdr:colOff>428626</xdr:colOff>
      <xdr:row>80</xdr:row>
      <xdr:rowOff>104775</xdr:rowOff>
    </xdr:from>
    <xdr:to>
      <xdr:col>14</xdr:col>
      <xdr:colOff>266701</xdr:colOff>
      <xdr:row>82</xdr:row>
      <xdr:rowOff>38100</xdr:rowOff>
    </xdr:to>
    <xdr:sp macro="" textlink="">
      <xdr:nvSpPr>
        <xdr:cNvPr id="46" name="正方形/長方形 45">
          <a:extLst>
            <a:ext uri="{FF2B5EF4-FFF2-40B4-BE49-F238E27FC236}">
              <a16:creationId xmlns:a16="http://schemas.microsoft.com/office/drawing/2014/main" id="{2B5E6A9A-E8BA-4D5F-BC0C-9C1E816BC18A}"/>
            </a:ext>
          </a:extLst>
        </xdr:cNvPr>
        <xdr:cNvSpPr/>
      </xdr:nvSpPr>
      <xdr:spPr>
        <a:xfrm>
          <a:off x="8248651" y="13896975"/>
          <a:ext cx="5143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北区</a:t>
          </a:r>
        </a:p>
      </xdr:txBody>
    </xdr:sp>
    <xdr:clientData/>
  </xdr:twoCellAnchor>
  <xdr:twoCellAnchor>
    <xdr:from>
      <xdr:col>13</xdr:col>
      <xdr:colOff>133349</xdr:colOff>
      <xdr:row>92</xdr:row>
      <xdr:rowOff>19050</xdr:rowOff>
    </xdr:from>
    <xdr:to>
      <xdr:col>13</xdr:col>
      <xdr:colOff>638174</xdr:colOff>
      <xdr:row>93</xdr:row>
      <xdr:rowOff>123825</xdr:rowOff>
    </xdr:to>
    <xdr:sp macro="" textlink="">
      <xdr:nvSpPr>
        <xdr:cNvPr id="47" name="正方形/長方形 46">
          <a:extLst>
            <a:ext uri="{FF2B5EF4-FFF2-40B4-BE49-F238E27FC236}">
              <a16:creationId xmlns:a16="http://schemas.microsoft.com/office/drawing/2014/main" id="{1913EE56-6E6B-40AC-8199-FEDE104C9F09}"/>
            </a:ext>
          </a:extLst>
        </xdr:cNvPr>
        <xdr:cNvSpPr/>
      </xdr:nvSpPr>
      <xdr:spPr>
        <a:xfrm>
          <a:off x="7953374" y="15868650"/>
          <a:ext cx="504825"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南区</a:t>
          </a:r>
        </a:p>
      </xdr:txBody>
    </xdr:sp>
    <xdr:clientData/>
  </xdr:twoCellAnchor>
  <xdr:twoCellAnchor>
    <xdr:from>
      <xdr:col>12</xdr:col>
      <xdr:colOff>9525</xdr:colOff>
      <xdr:row>84</xdr:row>
      <xdr:rowOff>9525</xdr:rowOff>
    </xdr:from>
    <xdr:to>
      <xdr:col>12</xdr:col>
      <xdr:colOff>542925</xdr:colOff>
      <xdr:row>85</xdr:row>
      <xdr:rowOff>114300</xdr:rowOff>
    </xdr:to>
    <xdr:sp macro="" textlink="">
      <xdr:nvSpPr>
        <xdr:cNvPr id="48" name="正方形/長方形 47">
          <a:extLst>
            <a:ext uri="{FF2B5EF4-FFF2-40B4-BE49-F238E27FC236}">
              <a16:creationId xmlns:a16="http://schemas.microsoft.com/office/drawing/2014/main" id="{8F2156E6-2976-4B63-8C16-64F7231D9BDB}"/>
            </a:ext>
          </a:extLst>
        </xdr:cNvPr>
        <xdr:cNvSpPr/>
      </xdr:nvSpPr>
      <xdr:spPr>
        <a:xfrm>
          <a:off x="7153275" y="14487525"/>
          <a:ext cx="5334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西区</a:t>
          </a:r>
        </a:p>
      </xdr:txBody>
    </xdr:sp>
    <xdr:clientData/>
  </xdr:twoCellAnchor>
  <xdr:twoCellAnchor>
    <xdr:from>
      <xdr:col>13</xdr:col>
      <xdr:colOff>600076</xdr:colOff>
      <xdr:row>84</xdr:row>
      <xdr:rowOff>47625</xdr:rowOff>
    </xdr:from>
    <xdr:to>
      <xdr:col>14</xdr:col>
      <xdr:colOff>457201</xdr:colOff>
      <xdr:row>85</xdr:row>
      <xdr:rowOff>152400</xdr:rowOff>
    </xdr:to>
    <xdr:sp macro="" textlink="">
      <xdr:nvSpPr>
        <xdr:cNvPr id="49" name="正方形/長方形 48">
          <a:extLst>
            <a:ext uri="{FF2B5EF4-FFF2-40B4-BE49-F238E27FC236}">
              <a16:creationId xmlns:a16="http://schemas.microsoft.com/office/drawing/2014/main" id="{36ACBF1C-A1E7-46B0-BCDE-73EA4936842B}"/>
            </a:ext>
          </a:extLst>
        </xdr:cNvPr>
        <xdr:cNvSpPr/>
      </xdr:nvSpPr>
      <xdr:spPr>
        <a:xfrm>
          <a:off x="8420101" y="14525625"/>
          <a:ext cx="5334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東区</a:t>
          </a:r>
        </a:p>
      </xdr:txBody>
    </xdr:sp>
    <xdr:clientData/>
  </xdr:twoCellAnchor>
  <xdr:twoCellAnchor>
    <xdr:from>
      <xdr:col>13</xdr:col>
      <xdr:colOff>47625</xdr:colOff>
      <xdr:row>86</xdr:row>
      <xdr:rowOff>38100</xdr:rowOff>
    </xdr:from>
    <xdr:to>
      <xdr:col>13</xdr:col>
      <xdr:colOff>600075</xdr:colOff>
      <xdr:row>87</xdr:row>
      <xdr:rowOff>142875</xdr:rowOff>
    </xdr:to>
    <xdr:sp macro="" textlink="">
      <xdr:nvSpPr>
        <xdr:cNvPr id="50" name="正方形/長方形 49">
          <a:extLst>
            <a:ext uri="{FF2B5EF4-FFF2-40B4-BE49-F238E27FC236}">
              <a16:creationId xmlns:a16="http://schemas.microsoft.com/office/drawing/2014/main" id="{0A5AA056-48EF-4CD6-8E60-962CA187C7B3}"/>
            </a:ext>
          </a:extLst>
        </xdr:cNvPr>
        <xdr:cNvSpPr/>
      </xdr:nvSpPr>
      <xdr:spPr>
        <a:xfrm>
          <a:off x="7867650" y="14859000"/>
          <a:ext cx="5524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中区</a:t>
          </a:r>
        </a:p>
      </xdr:txBody>
    </xdr:sp>
    <xdr:clientData/>
  </xdr:twoCellAnchor>
  <xdr:twoCellAnchor>
    <xdr:from>
      <xdr:col>12</xdr:col>
      <xdr:colOff>200025</xdr:colOff>
      <xdr:row>78</xdr:row>
      <xdr:rowOff>123825</xdr:rowOff>
    </xdr:from>
    <xdr:to>
      <xdr:col>13</xdr:col>
      <xdr:colOff>209550</xdr:colOff>
      <xdr:row>80</xdr:row>
      <xdr:rowOff>57150</xdr:rowOff>
    </xdr:to>
    <xdr:sp macro="" textlink="">
      <xdr:nvSpPr>
        <xdr:cNvPr id="51" name="正方形/長方形 50">
          <a:extLst>
            <a:ext uri="{FF2B5EF4-FFF2-40B4-BE49-F238E27FC236}">
              <a16:creationId xmlns:a16="http://schemas.microsoft.com/office/drawing/2014/main" id="{7561986F-4029-43A6-9459-1A7E26447842}"/>
            </a:ext>
          </a:extLst>
        </xdr:cNvPr>
        <xdr:cNvSpPr/>
      </xdr:nvSpPr>
      <xdr:spPr>
        <a:xfrm>
          <a:off x="7343775" y="13573125"/>
          <a:ext cx="6858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堺区</a:t>
          </a:r>
        </a:p>
      </xdr:txBody>
    </xdr:sp>
    <xdr:clientData/>
  </xdr:twoCellAnchor>
  <xdr:twoCellAnchor>
    <xdr:from>
      <xdr:col>15</xdr:col>
      <xdr:colOff>85724</xdr:colOff>
      <xdr:row>62</xdr:row>
      <xdr:rowOff>123825</xdr:rowOff>
    </xdr:from>
    <xdr:to>
      <xdr:col>16</xdr:col>
      <xdr:colOff>133349</xdr:colOff>
      <xdr:row>64</xdr:row>
      <xdr:rowOff>57150</xdr:rowOff>
    </xdr:to>
    <xdr:sp macro="" textlink="">
      <xdr:nvSpPr>
        <xdr:cNvPr id="52" name="正方形/長方形 51">
          <a:extLst>
            <a:ext uri="{FF2B5EF4-FFF2-40B4-BE49-F238E27FC236}">
              <a16:creationId xmlns:a16="http://schemas.microsoft.com/office/drawing/2014/main" id="{A6F459E4-3137-43DE-8296-329DBA7820C1}"/>
            </a:ext>
          </a:extLst>
        </xdr:cNvPr>
        <xdr:cNvSpPr/>
      </xdr:nvSpPr>
      <xdr:spPr>
        <a:xfrm>
          <a:off x="9258299" y="10829925"/>
          <a:ext cx="7334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鶴見区</a:t>
          </a:r>
        </a:p>
      </xdr:txBody>
    </xdr:sp>
    <xdr:clientData/>
  </xdr:twoCellAnchor>
  <xdr:twoCellAnchor>
    <xdr:from>
      <xdr:col>14</xdr:col>
      <xdr:colOff>257174</xdr:colOff>
      <xdr:row>69</xdr:row>
      <xdr:rowOff>161925</xdr:rowOff>
    </xdr:from>
    <xdr:to>
      <xdr:col>15</xdr:col>
      <xdr:colOff>257174</xdr:colOff>
      <xdr:row>71</xdr:row>
      <xdr:rowOff>95250</xdr:rowOff>
    </xdr:to>
    <xdr:sp macro="" textlink="">
      <xdr:nvSpPr>
        <xdr:cNvPr id="53" name="正方形/長方形 52">
          <a:extLst>
            <a:ext uri="{FF2B5EF4-FFF2-40B4-BE49-F238E27FC236}">
              <a16:creationId xmlns:a16="http://schemas.microsoft.com/office/drawing/2014/main" id="{BE1814BB-535E-4479-B61C-45951E04FF8D}"/>
            </a:ext>
          </a:extLst>
        </xdr:cNvPr>
        <xdr:cNvSpPr/>
      </xdr:nvSpPr>
      <xdr:spPr>
        <a:xfrm>
          <a:off x="8753474" y="12068175"/>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生野区</a:t>
          </a:r>
        </a:p>
      </xdr:txBody>
    </xdr:sp>
    <xdr:clientData/>
  </xdr:twoCellAnchor>
  <xdr:twoCellAnchor>
    <xdr:from>
      <xdr:col>14</xdr:col>
      <xdr:colOff>619125</xdr:colOff>
      <xdr:row>75</xdr:row>
      <xdr:rowOff>104775</xdr:rowOff>
    </xdr:from>
    <xdr:to>
      <xdr:col>15</xdr:col>
      <xdr:colOff>619125</xdr:colOff>
      <xdr:row>77</xdr:row>
      <xdr:rowOff>38100</xdr:rowOff>
    </xdr:to>
    <xdr:sp macro="" textlink="">
      <xdr:nvSpPr>
        <xdr:cNvPr id="54" name="正方形/長方形 53">
          <a:extLst>
            <a:ext uri="{FF2B5EF4-FFF2-40B4-BE49-F238E27FC236}">
              <a16:creationId xmlns:a16="http://schemas.microsoft.com/office/drawing/2014/main" id="{1867C56D-FBD6-47F8-AED7-9CF430FA8239}"/>
            </a:ext>
          </a:extLst>
        </xdr:cNvPr>
        <xdr:cNvSpPr/>
      </xdr:nvSpPr>
      <xdr:spPr>
        <a:xfrm>
          <a:off x="9115425" y="13039725"/>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平野区</a:t>
          </a:r>
        </a:p>
      </xdr:txBody>
    </xdr:sp>
    <xdr:clientData/>
  </xdr:twoCellAnchor>
  <xdr:twoCellAnchor>
    <xdr:from>
      <xdr:col>13</xdr:col>
      <xdr:colOff>542923</xdr:colOff>
      <xdr:row>73</xdr:row>
      <xdr:rowOff>152400</xdr:rowOff>
    </xdr:from>
    <xdr:to>
      <xdr:col>15</xdr:col>
      <xdr:colOff>47624</xdr:colOff>
      <xdr:row>75</xdr:row>
      <xdr:rowOff>85725</xdr:rowOff>
    </xdr:to>
    <xdr:sp macro="" textlink="">
      <xdr:nvSpPr>
        <xdr:cNvPr id="55" name="正方形/長方形 54">
          <a:extLst>
            <a:ext uri="{FF2B5EF4-FFF2-40B4-BE49-F238E27FC236}">
              <a16:creationId xmlns:a16="http://schemas.microsoft.com/office/drawing/2014/main" id="{4E625064-5852-4313-A6C4-7CC48A0FF55F}"/>
            </a:ext>
          </a:extLst>
        </xdr:cNvPr>
        <xdr:cNvSpPr/>
      </xdr:nvSpPr>
      <xdr:spPr>
        <a:xfrm>
          <a:off x="8362948" y="12744450"/>
          <a:ext cx="8572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東住吉区</a:t>
          </a:r>
        </a:p>
      </xdr:txBody>
    </xdr:sp>
    <xdr:clientData/>
  </xdr:twoCellAnchor>
  <xdr:twoCellAnchor>
    <xdr:from>
      <xdr:col>12</xdr:col>
      <xdr:colOff>9525</xdr:colOff>
      <xdr:row>74</xdr:row>
      <xdr:rowOff>38100</xdr:rowOff>
    </xdr:from>
    <xdr:to>
      <xdr:col>13</xdr:col>
      <xdr:colOff>228600</xdr:colOff>
      <xdr:row>75</xdr:row>
      <xdr:rowOff>142875</xdr:rowOff>
    </xdr:to>
    <xdr:sp macro="" textlink="">
      <xdr:nvSpPr>
        <xdr:cNvPr id="56" name="正方形/長方形 55">
          <a:extLst>
            <a:ext uri="{FF2B5EF4-FFF2-40B4-BE49-F238E27FC236}">
              <a16:creationId xmlns:a16="http://schemas.microsoft.com/office/drawing/2014/main" id="{F8C5441C-D304-428F-B000-370EFC823905}"/>
            </a:ext>
          </a:extLst>
        </xdr:cNvPr>
        <xdr:cNvSpPr/>
      </xdr:nvSpPr>
      <xdr:spPr>
        <a:xfrm>
          <a:off x="7153275" y="12801600"/>
          <a:ext cx="8953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住之江区</a:t>
          </a:r>
        </a:p>
      </xdr:txBody>
    </xdr:sp>
    <xdr:clientData/>
  </xdr:twoCellAnchor>
  <xdr:twoCellAnchor>
    <xdr:from>
      <xdr:col>13</xdr:col>
      <xdr:colOff>209549</xdr:colOff>
      <xdr:row>75</xdr:row>
      <xdr:rowOff>161925</xdr:rowOff>
    </xdr:from>
    <xdr:to>
      <xdr:col>14</xdr:col>
      <xdr:colOff>238125</xdr:colOff>
      <xdr:row>77</xdr:row>
      <xdr:rowOff>95250</xdr:rowOff>
    </xdr:to>
    <xdr:sp macro="" textlink="">
      <xdr:nvSpPr>
        <xdr:cNvPr id="57" name="正方形/長方形 56">
          <a:extLst>
            <a:ext uri="{FF2B5EF4-FFF2-40B4-BE49-F238E27FC236}">
              <a16:creationId xmlns:a16="http://schemas.microsoft.com/office/drawing/2014/main" id="{E9FC1EA7-C03D-4D4B-A726-19782AB0B913}"/>
            </a:ext>
          </a:extLst>
        </xdr:cNvPr>
        <xdr:cNvSpPr/>
      </xdr:nvSpPr>
      <xdr:spPr>
        <a:xfrm>
          <a:off x="8029574" y="13096875"/>
          <a:ext cx="7048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住吉区</a:t>
          </a:r>
        </a:p>
      </xdr:txBody>
    </xdr:sp>
    <xdr:clientData/>
  </xdr:twoCellAnchor>
  <xdr:twoCellAnchor>
    <xdr:from>
      <xdr:col>11</xdr:col>
      <xdr:colOff>133350</xdr:colOff>
      <xdr:row>62</xdr:row>
      <xdr:rowOff>9525</xdr:rowOff>
    </xdr:from>
    <xdr:to>
      <xdr:col>12</xdr:col>
      <xdr:colOff>295274</xdr:colOff>
      <xdr:row>63</xdr:row>
      <xdr:rowOff>114300</xdr:rowOff>
    </xdr:to>
    <xdr:sp macro="" textlink="">
      <xdr:nvSpPr>
        <xdr:cNvPr id="58" name="正方形/長方形 57">
          <a:extLst>
            <a:ext uri="{FF2B5EF4-FFF2-40B4-BE49-F238E27FC236}">
              <a16:creationId xmlns:a16="http://schemas.microsoft.com/office/drawing/2014/main" id="{A82B60C4-1DEA-4FB0-9D1B-6C55F9DF3F73}"/>
            </a:ext>
          </a:extLst>
        </xdr:cNvPr>
        <xdr:cNvSpPr/>
      </xdr:nvSpPr>
      <xdr:spPr>
        <a:xfrm>
          <a:off x="6600825" y="10715625"/>
          <a:ext cx="838199"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西淀川区</a:t>
          </a:r>
        </a:p>
      </xdr:txBody>
    </xdr:sp>
    <xdr:clientData/>
  </xdr:twoCellAnchor>
  <xdr:twoCellAnchor>
    <xdr:from>
      <xdr:col>12</xdr:col>
      <xdr:colOff>285750</xdr:colOff>
      <xdr:row>59</xdr:row>
      <xdr:rowOff>133350</xdr:rowOff>
    </xdr:from>
    <xdr:to>
      <xdr:col>13</xdr:col>
      <xdr:colOff>295275</xdr:colOff>
      <xdr:row>61</xdr:row>
      <xdr:rowOff>66675</xdr:rowOff>
    </xdr:to>
    <xdr:sp macro="" textlink="">
      <xdr:nvSpPr>
        <xdr:cNvPr id="59" name="正方形/長方形 58">
          <a:extLst>
            <a:ext uri="{FF2B5EF4-FFF2-40B4-BE49-F238E27FC236}">
              <a16:creationId xmlns:a16="http://schemas.microsoft.com/office/drawing/2014/main" id="{5B4BC931-28F4-4598-AA9B-78BBADB36119}"/>
            </a:ext>
          </a:extLst>
        </xdr:cNvPr>
        <xdr:cNvSpPr/>
      </xdr:nvSpPr>
      <xdr:spPr>
        <a:xfrm>
          <a:off x="7429500" y="10325100"/>
          <a:ext cx="6858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淀川区</a:t>
          </a:r>
        </a:p>
      </xdr:txBody>
    </xdr:sp>
    <xdr:clientData/>
  </xdr:twoCellAnchor>
  <xdr:twoCellAnchor>
    <xdr:from>
      <xdr:col>13</xdr:col>
      <xdr:colOff>381000</xdr:colOff>
      <xdr:row>57</xdr:row>
      <xdr:rowOff>133350</xdr:rowOff>
    </xdr:from>
    <xdr:to>
      <xdr:col>14</xdr:col>
      <xdr:colOff>523875</xdr:colOff>
      <xdr:row>59</xdr:row>
      <xdr:rowOff>66675</xdr:rowOff>
    </xdr:to>
    <xdr:sp macro="" textlink="">
      <xdr:nvSpPr>
        <xdr:cNvPr id="60" name="正方形/長方形 59">
          <a:extLst>
            <a:ext uri="{FF2B5EF4-FFF2-40B4-BE49-F238E27FC236}">
              <a16:creationId xmlns:a16="http://schemas.microsoft.com/office/drawing/2014/main" id="{60178FDD-0015-4EE4-80E9-CA236871B4C4}"/>
            </a:ext>
          </a:extLst>
        </xdr:cNvPr>
        <xdr:cNvSpPr/>
      </xdr:nvSpPr>
      <xdr:spPr>
        <a:xfrm>
          <a:off x="8201025" y="9982200"/>
          <a:ext cx="8191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東淀川区</a:t>
          </a:r>
        </a:p>
      </xdr:txBody>
    </xdr:sp>
    <xdr:clientData/>
  </xdr:twoCellAnchor>
  <xdr:twoCellAnchor>
    <xdr:from>
      <xdr:col>14</xdr:col>
      <xdr:colOff>238124</xdr:colOff>
      <xdr:row>59</xdr:row>
      <xdr:rowOff>161925</xdr:rowOff>
    </xdr:from>
    <xdr:to>
      <xdr:col>15</xdr:col>
      <xdr:colOff>104774</xdr:colOff>
      <xdr:row>61</xdr:row>
      <xdr:rowOff>95250</xdr:rowOff>
    </xdr:to>
    <xdr:sp macro="" textlink="">
      <xdr:nvSpPr>
        <xdr:cNvPr id="61" name="正方形/長方形 60">
          <a:extLst>
            <a:ext uri="{FF2B5EF4-FFF2-40B4-BE49-F238E27FC236}">
              <a16:creationId xmlns:a16="http://schemas.microsoft.com/office/drawing/2014/main" id="{C45EE440-E96C-4613-8573-2F9CD93E31D4}"/>
            </a:ext>
          </a:extLst>
        </xdr:cNvPr>
        <xdr:cNvSpPr/>
      </xdr:nvSpPr>
      <xdr:spPr>
        <a:xfrm>
          <a:off x="8734424" y="10353675"/>
          <a:ext cx="5429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旭区</a:t>
          </a:r>
        </a:p>
      </xdr:txBody>
    </xdr:sp>
    <xdr:clientData/>
  </xdr:twoCellAnchor>
  <xdr:twoCellAnchor>
    <xdr:from>
      <xdr:col>14</xdr:col>
      <xdr:colOff>28575</xdr:colOff>
      <xdr:row>63</xdr:row>
      <xdr:rowOff>152400</xdr:rowOff>
    </xdr:from>
    <xdr:to>
      <xdr:col>15</xdr:col>
      <xdr:colOff>66675</xdr:colOff>
      <xdr:row>65</xdr:row>
      <xdr:rowOff>85725</xdr:rowOff>
    </xdr:to>
    <xdr:sp macro="" textlink="">
      <xdr:nvSpPr>
        <xdr:cNvPr id="62" name="正方形/長方形 61">
          <a:extLst>
            <a:ext uri="{FF2B5EF4-FFF2-40B4-BE49-F238E27FC236}">
              <a16:creationId xmlns:a16="http://schemas.microsoft.com/office/drawing/2014/main" id="{B43D1FD9-8E16-449A-9B41-1B3FB1759691}"/>
            </a:ext>
          </a:extLst>
        </xdr:cNvPr>
        <xdr:cNvSpPr/>
      </xdr:nvSpPr>
      <xdr:spPr>
        <a:xfrm>
          <a:off x="8524875" y="11029950"/>
          <a:ext cx="7143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城東区</a:t>
          </a:r>
        </a:p>
      </xdr:txBody>
    </xdr:sp>
    <xdr:clientData/>
  </xdr:twoCellAnchor>
  <xdr:twoCellAnchor>
    <xdr:from>
      <xdr:col>12</xdr:col>
      <xdr:colOff>152400</xdr:colOff>
      <xdr:row>63</xdr:row>
      <xdr:rowOff>152400</xdr:rowOff>
    </xdr:from>
    <xdr:to>
      <xdr:col>13</xdr:col>
      <xdr:colOff>180975</xdr:colOff>
      <xdr:row>65</xdr:row>
      <xdr:rowOff>85725</xdr:rowOff>
    </xdr:to>
    <xdr:sp macro="" textlink="">
      <xdr:nvSpPr>
        <xdr:cNvPr id="63" name="正方形/長方形 62">
          <a:extLst>
            <a:ext uri="{FF2B5EF4-FFF2-40B4-BE49-F238E27FC236}">
              <a16:creationId xmlns:a16="http://schemas.microsoft.com/office/drawing/2014/main" id="{2D773B43-F7E8-490E-B233-C4E153CD66F3}"/>
            </a:ext>
          </a:extLst>
        </xdr:cNvPr>
        <xdr:cNvSpPr/>
      </xdr:nvSpPr>
      <xdr:spPr>
        <a:xfrm>
          <a:off x="7296150" y="11029950"/>
          <a:ext cx="7048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福島区</a:t>
          </a:r>
        </a:p>
      </xdr:txBody>
    </xdr:sp>
    <xdr:clientData/>
  </xdr:twoCellAnchor>
  <xdr:twoCellAnchor>
    <xdr:from>
      <xdr:col>12</xdr:col>
      <xdr:colOff>619125</xdr:colOff>
      <xdr:row>62</xdr:row>
      <xdr:rowOff>0</xdr:rowOff>
    </xdr:from>
    <xdr:to>
      <xdr:col>13</xdr:col>
      <xdr:colOff>495300</xdr:colOff>
      <xdr:row>63</xdr:row>
      <xdr:rowOff>104775</xdr:rowOff>
    </xdr:to>
    <xdr:sp macro="" textlink="">
      <xdr:nvSpPr>
        <xdr:cNvPr id="64" name="正方形/長方形 63">
          <a:extLst>
            <a:ext uri="{FF2B5EF4-FFF2-40B4-BE49-F238E27FC236}">
              <a16:creationId xmlns:a16="http://schemas.microsoft.com/office/drawing/2014/main" id="{213B7662-C3EE-43B1-A173-2B93C9F47D04}"/>
            </a:ext>
          </a:extLst>
        </xdr:cNvPr>
        <xdr:cNvSpPr/>
      </xdr:nvSpPr>
      <xdr:spPr>
        <a:xfrm>
          <a:off x="7762875" y="10706100"/>
          <a:ext cx="5524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北区</a:t>
          </a:r>
        </a:p>
      </xdr:txBody>
    </xdr:sp>
    <xdr:clientData/>
  </xdr:twoCellAnchor>
  <xdr:twoCellAnchor>
    <xdr:from>
      <xdr:col>13</xdr:col>
      <xdr:colOff>542924</xdr:colOff>
      <xdr:row>61</xdr:row>
      <xdr:rowOff>152400</xdr:rowOff>
    </xdr:from>
    <xdr:to>
      <xdr:col>14</xdr:col>
      <xdr:colOff>600075</xdr:colOff>
      <xdr:row>63</xdr:row>
      <xdr:rowOff>85725</xdr:rowOff>
    </xdr:to>
    <xdr:sp macro="" textlink="">
      <xdr:nvSpPr>
        <xdr:cNvPr id="65" name="正方形/長方形 64">
          <a:extLst>
            <a:ext uri="{FF2B5EF4-FFF2-40B4-BE49-F238E27FC236}">
              <a16:creationId xmlns:a16="http://schemas.microsoft.com/office/drawing/2014/main" id="{2FE4E320-D838-4E8C-8D01-AD00CBFF49AF}"/>
            </a:ext>
          </a:extLst>
        </xdr:cNvPr>
        <xdr:cNvSpPr/>
      </xdr:nvSpPr>
      <xdr:spPr>
        <a:xfrm>
          <a:off x="8362949" y="10687050"/>
          <a:ext cx="733426"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都島区</a:t>
          </a:r>
        </a:p>
      </xdr:txBody>
    </xdr:sp>
    <xdr:clientData/>
  </xdr:twoCellAnchor>
  <xdr:twoCellAnchor>
    <xdr:from>
      <xdr:col>13</xdr:col>
      <xdr:colOff>409575</xdr:colOff>
      <xdr:row>68</xdr:row>
      <xdr:rowOff>38100</xdr:rowOff>
    </xdr:from>
    <xdr:to>
      <xdr:col>14</xdr:col>
      <xdr:colOff>571500</xdr:colOff>
      <xdr:row>69</xdr:row>
      <xdr:rowOff>142875</xdr:rowOff>
    </xdr:to>
    <xdr:sp macro="" textlink="">
      <xdr:nvSpPr>
        <xdr:cNvPr id="66" name="正方形/長方形 65">
          <a:extLst>
            <a:ext uri="{FF2B5EF4-FFF2-40B4-BE49-F238E27FC236}">
              <a16:creationId xmlns:a16="http://schemas.microsoft.com/office/drawing/2014/main" id="{6B78943C-01CF-481A-9F64-9F20253DEC08}"/>
            </a:ext>
          </a:extLst>
        </xdr:cNvPr>
        <xdr:cNvSpPr/>
      </xdr:nvSpPr>
      <xdr:spPr>
        <a:xfrm>
          <a:off x="8229600" y="11772900"/>
          <a:ext cx="8382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天王寺区</a:t>
          </a:r>
        </a:p>
      </xdr:txBody>
    </xdr:sp>
    <xdr:clientData/>
  </xdr:twoCellAnchor>
  <xdr:twoCellAnchor>
    <xdr:from>
      <xdr:col>13</xdr:col>
      <xdr:colOff>228600</xdr:colOff>
      <xdr:row>65</xdr:row>
      <xdr:rowOff>133350</xdr:rowOff>
    </xdr:from>
    <xdr:to>
      <xdr:col>14</xdr:col>
      <xdr:colOff>219075</xdr:colOff>
      <xdr:row>67</xdr:row>
      <xdr:rowOff>66675</xdr:rowOff>
    </xdr:to>
    <xdr:sp macro="" textlink="">
      <xdr:nvSpPr>
        <xdr:cNvPr id="67" name="正方形/長方形 66">
          <a:extLst>
            <a:ext uri="{FF2B5EF4-FFF2-40B4-BE49-F238E27FC236}">
              <a16:creationId xmlns:a16="http://schemas.microsoft.com/office/drawing/2014/main" id="{F1705D60-D698-457A-B705-59C1C5F520FD}"/>
            </a:ext>
          </a:extLst>
        </xdr:cNvPr>
        <xdr:cNvSpPr/>
      </xdr:nvSpPr>
      <xdr:spPr>
        <a:xfrm>
          <a:off x="8048625" y="11353800"/>
          <a:ext cx="6667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中央区</a:t>
          </a:r>
        </a:p>
      </xdr:txBody>
    </xdr:sp>
    <xdr:clientData/>
  </xdr:twoCellAnchor>
  <xdr:twoCellAnchor>
    <xdr:from>
      <xdr:col>12</xdr:col>
      <xdr:colOff>371476</xdr:colOff>
      <xdr:row>66</xdr:row>
      <xdr:rowOff>28575</xdr:rowOff>
    </xdr:from>
    <xdr:to>
      <xdr:col>13</xdr:col>
      <xdr:colOff>209551</xdr:colOff>
      <xdr:row>67</xdr:row>
      <xdr:rowOff>133350</xdr:rowOff>
    </xdr:to>
    <xdr:sp macro="" textlink="">
      <xdr:nvSpPr>
        <xdr:cNvPr id="68" name="正方形/長方形 67">
          <a:extLst>
            <a:ext uri="{FF2B5EF4-FFF2-40B4-BE49-F238E27FC236}">
              <a16:creationId xmlns:a16="http://schemas.microsoft.com/office/drawing/2014/main" id="{E1031178-793A-45EE-821C-4B19CC19C752}"/>
            </a:ext>
          </a:extLst>
        </xdr:cNvPr>
        <xdr:cNvSpPr/>
      </xdr:nvSpPr>
      <xdr:spPr>
        <a:xfrm>
          <a:off x="7515226" y="11420475"/>
          <a:ext cx="5143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西区</a:t>
          </a:r>
        </a:p>
      </xdr:txBody>
    </xdr:sp>
    <xdr:clientData/>
  </xdr:twoCellAnchor>
  <xdr:twoCellAnchor>
    <xdr:from>
      <xdr:col>11</xdr:col>
      <xdr:colOff>419100</xdr:colOff>
      <xdr:row>68</xdr:row>
      <xdr:rowOff>66675</xdr:rowOff>
    </xdr:from>
    <xdr:to>
      <xdr:col>12</xdr:col>
      <xdr:colOff>314325</xdr:colOff>
      <xdr:row>70</xdr:row>
      <xdr:rowOff>0</xdr:rowOff>
    </xdr:to>
    <xdr:sp macro="" textlink="">
      <xdr:nvSpPr>
        <xdr:cNvPr id="69" name="正方形/長方形 68">
          <a:extLst>
            <a:ext uri="{FF2B5EF4-FFF2-40B4-BE49-F238E27FC236}">
              <a16:creationId xmlns:a16="http://schemas.microsoft.com/office/drawing/2014/main" id="{E2DBB24A-CA5C-4989-8789-D4A41173D72E}"/>
            </a:ext>
          </a:extLst>
        </xdr:cNvPr>
        <xdr:cNvSpPr/>
      </xdr:nvSpPr>
      <xdr:spPr>
        <a:xfrm>
          <a:off x="6886575" y="11801475"/>
          <a:ext cx="5715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港区</a:t>
          </a:r>
        </a:p>
      </xdr:txBody>
    </xdr:sp>
    <xdr:clientData/>
  </xdr:twoCellAnchor>
  <xdr:twoCellAnchor>
    <xdr:from>
      <xdr:col>11</xdr:col>
      <xdr:colOff>209550</xdr:colOff>
      <xdr:row>65</xdr:row>
      <xdr:rowOff>142875</xdr:rowOff>
    </xdr:from>
    <xdr:to>
      <xdr:col>12</xdr:col>
      <xdr:colOff>219075</xdr:colOff>
      <xdr:row>67</xdr:row>
      <xdr:rowOff>76200</xdr:rowOff>
    </xdr:to>
    <xdr:sp macro="" textlink="">
      <xdr:nvSpPr>
        <xdr:cNvPr id="70" name="正方形/長方形 69">
          <a:extLst>
            <a:ext uri="{FF2B5EF4-FFF2-40B4-BE49-F238E27FC236}">
              <a16:creationId xmlns:a16="http://schemas.microsoft.com/office/drawing/2014/main" id="{7D0642C6-46CD-4F21-A1A8-722363F43633}"/>
            </a:ext>
          </a:extLst>
        </xdr:cNvPr>
        <xdr:cNvSpPr/>
      </xdr:nvSpPr>
      <xdr:spPr>
        <a:xfrm>
          <a:off x="6677025" y="11363325"/>
          <a:ext cx="6858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此花区</a:t>
          </a:r>
        </a:p>
      </xdr:txBody>
    </xdr:sp>
    <xdr:clientData/>
  </xdr:twoCellAnchor>
  <xdr:twoCellAnchor>
    <xdr:from>
      <xdr:col>13</xdr:col>
      <xdr:colOff>257173</xdr:colOff>
      <xdr:row>72</xdr:row>
      <xdr:rowOff>19050</xdr:rowOff>
    </xdr:from>
    <xdr:to>
      <xdr:col>14</xdr:col>
      <xdr:colOff>447675</xdr:colOff>
      <xdr:row>73</xdr:row>
      <xdr:rowOff>123825</xdr:rowOff>
    </xdr:to>
    <xdr:sp macro="" textlink="">
      <xdr:nvSpPr>
        <xdr:cNvPr id="71" name="正方形/長方形 70">
          <a:extLst>
            <a:ext uri="{FF2B5EF4-FFF2-40B4-BE49-F238E27FC236}">
              <a16:creationId xmlns:a16="http://schemas.microsoft.com/office/drawing/2014/main" id="{7B884A96-B405-4653-8F6A-CA16F5407858}"/>
            </a:ext>
          </a:extLst>
        </xdr:cNvPr>
        <xdr:cNvSpPr/>
      </xdr:nvSpPr>
      <xdr:spPr>
        <a:xfrm>
          <a:off x="8077198" y="12439650"/>
          <a:ext cx="866777"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阿倍野区</a:t>
          </a:r>
        </a:p>
      </xdr:txBody>
    </xdr:sp>
    <xdr:clientData/>
  </xdr:twoCellAnchor>
  <xdr:twoCellAnchor>
    <xdr:from>
      <xdr:col>12</xdr:col>
      <xdr:colOff>581024</xdr:colOff>
      <xdr:row>70</xdr:row>
      <xdr:rowOff>66675</xdr:rowOff>
    </xdr:from>
    <xdr:to>
      <xdr:col>13</xdr:col>
      <xdr:colOff>609600</xdr:colOff>
      <xdr:row>72</xdr:row>
      <xdr:rowOff>0</xdr:rowOff>
    </xdr:to>
    <xdr:sp macro="" textlink="">
      <xdr:nvSpPr>
        <xdr:cNvPr id="72" name="正方形/長方形 71">
          <a:extLst>
            <a:ext uri="{FF2B5EF4-FFF2-40B4-BE49-F238E27FC236}">
              <a16:creationId xmlns:a16="http://schemas.microsoft.com/office/drawing/2014/main" id="{BDF60F20-0FC4-477A-8419-F0F81724F2AD}"/>
            </a:ext>
          </a:extLst>
        </xdr:cNvPr>
        <xdr:cNvSpPr/>
      </xdr:nvSpPr>
      <xdr:spPr>
        <a:xfrm>
          <a:off x="7724774" y="12144375"/>
          <a:ext cx="7048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西成区</a:t>
          </a:r>
        </a:p>
      </xdr:txBody>
    </xdr:sp>
    <xdr:clientData/>
  </xdr:twoCellAnchor>
  <xdr:twoCellAnchor>
    <xdr:from>
      <xdr:col>11</xdr:col>
      <xdr:colOff>561975</xdr:colOff>
      <xdr:row>71</xdr:row>
      <xdr:rowOff>57150</xdr:rowOff>
    </xdr:from>
    <xdr:to>
      <xdr:col>12</xdr:col>
      <xdr:colOff>561975</xdr:colOff>
      <xdr:row>72</xdr:row>
      <xdr:rowOff>161925</xdr:rowOff>
    </xdr:to>
    <xdr:sp macro="" textlink="">
      <xdr:nvSpPr>
        <xdr:cNvPr id="73" name="正方形/長方形 72">
          <a:extLst>
            <a:ext uri="{FF2B5EF4-FFF2-40B4-BE49-F238E27FC236}">
              <a16:creationId xmlns:a16="http://schemas.microsoft.com/office/drawing/2014/main" id="{DFBAF1E0-CE3E-4FCD-99D2-461E55241B16}"/>
            </a:ext>
          </a:extLst>
        </xdr:cNvPr>
        <xdr:cNvSpPr/>
      </xdr:nvSpPr>
      <xdr:spPr>
        <a:xfrm>
          <a:off x="7029450" y="12306300"/>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大正区</a:t>
          </a:r>
        </a:p>
      </xdr:txBody>
    </xdr:sp>
    <xdr:clientData/>
  </xdr:twoCellAnchor>
  <xdr:twoCellAnchor>
    <xdr:from>
      <xdr:col>12</xdr:col>
      <xdr:colOff>400050</xdr:colOff>
      <xdr:row>68</xdr:row>
      <xdr:rowOff>38100</xdr:rowOff>
    </xdr:from>
    <xdr:to>
      <xdr:col>13</xdr:col>
      <xdr:colOff>381000</xdr:colOff>
      <xdr:row>69</xdr:row>
      <xdr:rowOff>142875</xdr:rowOff>
    </xdr:to>
    <xdr:sp macro="" textlink="">
      <xdr:nvSpPr>
        <xdr:cNvPr id="74" name="正方形/長方形 73">
          <a:extLst>
            <a:ext uri="{FF2B5EF4-FFF2-40B4-BE49-F238E27FC236}">
              <a16:creationId xmlns:a16="http://schemas.microsoft.com/office/drawing/2014/main" id="{8DA2B61B-704E-45C2-AF48-606351CEBEE0}"/>
            </a:ext>
          </a:extLst>
        </xdr:cNvPr>
        <xdr:cNvSpPr/>
      </xdr:nvSpPr>
      <xdr:spPr>
        <a:xfrm>
          <a:off x="7543800" y="11772900"/>
          <a:ext cx="6572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浪速区</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78975</xdr:colOff>
      <xdr:row>75</xdr:row>
      <xdr:rowOff>84150</xdr:rowOff>
    </xdr:to>
    <xdr:graphicFrame macro="">
      <xdr:nvGraphicFramePr>
        <xdr:cNvPr id="2" name="グラフ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2</xdr:row>
      <xdr:rowOff>0</xdr:rowOff>
    </xdr:from>
    <xdr:to>
      <xdr:col>17</xdr:col>
      <xdr:colOff>317100</xdr:colOff>
      <xdr:row>75</xdr:row>
      <xdr:rowOff>84150</xdr:rowOff>
    </xdr:to>
    <xdr:graphicFrame macro="">
      <xdr:nvGraphicFramePr>
        <xdr:cNvPr id="4" name="グラフ 3">
          <a:extLst>
            <a:ext uri="{FF2B5EF4-FFF2-40B4-BE49-F238E27FC236}">
              <a16:creationId xmlns:a16="http://schemas.microsoft.com/office/drawing/2014/main" id="{993CCF51-2157-4225-B396-F5F95433F8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16</xdr:row>
      <xdr:rowOff>0</xdr:rowOff>
    </xdr:from>
    <xdr:to>
      <xdr:col>20</xdr:col>
      <xdr:colOff>290857</xdr:colOff>
      <xdr:row>120</xdr:row>
      <xdr:rowOff>169200</xdr:rowOff>
    </xdr:to>
    <xdr:pic>
      <xdr:nvPicPr>
        <xdr:cNvPr id="76" name="図 75">
          <a:extLst>
            <a:ext uri="{FF2B5EF4-FFF2-40B4-BE49-F238E27FC236}">
              <a16:creationId xmlns:a16="http://schemas.microsoft.com/office/drawing/2014/main" id="{D5ED46C6-EE79-42D3-A7ED-EB2C661C6C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350" y="2819400"/>
          <a:ext cx="12378082" cy="18000000"/>
        </a:xfrm>
        <a:prstGeom prst="rect">
          <a:avLst/>
        </a:prstGeom>
      </xdr:spPr>
    </xdr:pic>
    <xdr:clientData/>
  </xdr:twoCellAnchor>
  <xdr:twoCellAnchor>
    <xdr:from>
      <xdr:col>14</xdr:col>
      <xdr:colOff>1</xdr:colOff>
      <xdr:row>39</xdr:row>
      <xdr:rowOff>47625</xdr:rowOff>
    </xdr:from>
    <xdr:to>
      <xdr:col>15</xdr:col>
      <xdr:colOff>9526</xdr:colOff>
      <xdr:row>40</xdr:row>
      <xdr:rowOff>152400</xdr:rowOff>
    </xdr:to>
    <xdr:sp macro="" textlink="">
      <xdr:nvSpPr>
        <xdr:cNvPr id="3" name="正方形/長方形 2">
          <a:extLst>
            <a:ext uri="{FF2B5EF4-FFF2-40B4-BE49-F238E27FC236}">
              <a16:creationId xmlns:a16="http://schemas.microsoft.com/office/drawing/2014/main" id="{5EFADC6E-2C2A-4371-8398-942C36E5EA4E}"/>
            </a:ext>
          </a:extLst>
        </xdr:cNvPr>
        <xdr:cNvSpPr/>
      </xdr:nvSpPr>
      <xdr:spPr>
        <a:xfrm>
          <a:off x="8496301" y="6810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茨木市</a:t>
          </a:r>
        </a:p>
      </xdr:txBody>
    </xdr:sp>
    <xdr:clientData/>
  </xdr:twoCellAnchor>
  <xdr:twoCellAnchor>
    <xdr:from>
      <xdr:col>14</xdr:col>
      <xdr:colOff>590550</xdr:colOff>
      <xdr:row>53</xdr:row>
      <xdr:rowOff>19050</xdr:rowOff>
    </xdr:from>
    <xdr:to>
      <xdr:col>15</xdr:col>
      <xdr:colOff>600075</xdr:colOff>
      <xdr:row>54</xdr:row>
      <xdr:rowOff>123825</xdr:rowOff>
    </xdr:to>
    <xdr:sp macro="" textlink="">
      <xdr:nvSpPr>
        <xdr:cNvPr id="4" name="正方形/長方形 3">
          <a:extLst>
            <a:ext uri="{FF2B5EF4-FFF2-40B4-BE49-F238E27FC236}">
              <a16:creationId xmlns:a16="http://schemas.microsoft.com/office/drawing/2014/main" id="{0FEA5046-9625-4E96-BA5C-FFDE5892E005}"/>
            </a:ext>
          </a:extLst>
        </xdr:cNvPr>
        <xdr:cNvSpPr/>
      </xdr:nvSpPr>
      <xdr:spPr>
        <a:xfrm>
          <a:off x="9086850" y="9182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摂津市</a:t>
          </a:r>
        </a:p>
      </xdr:txBody>
    </xdr:sp>
    <xdr:clientData/>
  </xdr:twoCellAnchor>
  <xdr:twoCellAnchor>
    <xdr:from>
      <xdr:col>16</xdr:col>
      <xdr:colOff>123825</xdr:colOff>
      <xdr:row>53</xdr:row>
      <xdr:rowOff>152400</xdr:rowOff>
    </xdr:from>
    <xdr:to>
      <xdr:col>17</xdr:col>
      <xdr:colOff>485775</xdr:colOff>
      <xdr:row>55</xdr:row>
      <xdr:rowOff>85725</xdr:rowOff>
    </xdr:to>
    <xdr:sp macro="" textlink="">
      <xdr:nvSpPr>
        <xdr:cNvPr id="5" name="正方形/長方形 4">
          <a:extLst>
            <a:ext uri="{FF2B5EF4-FFF2-40B4-BE49-F238E27FC236}">
              <a16:creationId xmlns:a16="http://schemas.microsoft.com/office/drawing/2014/main" id="{32BE86A3-1B34-4F31-B363-76F452122194}"/>
            </a:ext>
          </a:extLst>
        </xdr:cNvPr>
        <xdr:cNvSpPr/>
      </xdr:nvSpPr>
      <xdr:spPr>
        <a:xfrm>
          <a:off x="9982200" y="9315450"/>
          <a:ext cx="10477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寝屋川市</a:t>
          </a:r>
        </a:p>
      </xdr:txBody>
    </xdr:sp>
    <xdr:clientData/>
  </xdr:twoCellAnchor>
  <xdr:twoCellAnchor>
    <xdr:from>
      <xdr:col>12</xdr:col>
      <xdr:colOff>57150</xdr:colOff>
      <xdr:row>52</xdr:row>
      <xdr:rowOff>38100</xdr:rowOff>
    </xdr:from>
    <xdr:to>
      <xdr:col>13</xdr:col>
      <xdr:colOff>66675</xdr:colOff>
      <xdr:row>53</xdr:row>
      <xdr:rowOff>142875</xdr:rowOff>
    </xdr:to>
    <xdr:sp macro="" textlink="">
      <xdr:nvSpPr>
        <xdr:cNvPr id="6" name="正方形/長方形 5">
          <a:extLst>
            <a:ext uri="{FF2B5EF4-FFF2-40B4-BE49-F238E27FC236}">
              <a16:creationId xmlns:a16="http://schemas.microsoft.com/office/drawing/2014/main" id="{CCC265D2-1D84-446F-B039-7CD6ED448870}"/>
            </a:ext>
          </a:extLst>
        </xdr:cNvPr>
        <xdr:cNvSpPr/>
      </xdr:nvSpPr>
      <xdr:spPr>
        <a:xfrm>
          <a:off x="7200900" y="9029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豊中市</a:t>
          </a:r>
        </a:p>
      </xdr:txBody>
    </xdr:sp>
    <xdr:clientData/>
  </xdr:twoCellAnchor>
  <xdr:twoCellAnchor>
    <xdr:from>
      <xdr:col>17</xdr:col>
      <xdr:colOff>428624</xdr:colOff>
      <xdr:row>57</xdr:row>
      <xdr:rowOff>133350</xdr:rowOff>
    </xdr:from>
    <xdr:to>
      <xdr:col>18</xdr:col>
      <xdr:colOff>552449</xdr:colOff>
      <xdr:row>59</xdr:row>
      <xdr:rowOff>66675</xdr:rowOff>
    </xdr:to>
    <xdr:sp macro="" textlink="">
      <xdr:nvSpPr>
        <xdr:cNvPr id="7" name="正方形/長方形 6">
          <a:extLst>
            <a:ext uri="{FF2B5EF4-FFF2-40B4-BE49-F238E27FC236}">
              <a16:creationId xmlns:a16="http://schemas.microsoft.com/office/drawing/2014/main" id="{359BC017-3A83-4904-8F5B-E4332E8C6E6C}"/>
            </a:ext>
          </a:extLst>
        </xdr:cNvPr>
        <xdr:cNvSpPr/>
      </xdr:nvSpPr>
      <xdr:spPr>
        <a:xfrm>
          <a:off x="10972799" y="9982200"/>
          <a:ext cx="8096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四條畷市</a:t>
          </a:r>
        </a:p>
      </xdr:txBody>
    </xdr:sp>
    <xdr:clientData/>
  </xdr:twoCellAnchor>
  <xdr:twoCellAnchor>
    <xdr:from>
      <xdr:col>15</xdr:col>
      <xdr:colOff>504825</xdr:colOff>
      <xdr:row>58</xdr:row>
      <xdr:rowOff>76200</xdr:rowOff>
    </xdr:from>
    <xdr:to>
      <xdr:col>16</xdr:col>
      <xdr:colOff>504825</xdr:colOff>
      <xdr:row>60</xdr:row>
      <xdr:rowOff>9525</xdr:rowOff>
    </xdr:to>
    <xdr:sp macro="" textlink="">
      <xdr:nvSpPr>
        <xdr:cNvPr id="8" name="正方形/長方形 7">
          <a:extLst>
            <a:ext uri="{FF2B5EF4-FFF2-40B4-BE49-F238E27FC236}">
              <a16:creationId xmlns:a16="http://schemas.microsoft.com/office/drawing/2014/main" id="{61563FF2-CDBE-432A-BDA3-65388678A357}"/>
            </a:ext>
          </a:extLst>
        </xdr:cNvPr>
        <xdr:cNvSpPr/>
      </xdr:nvSpPr>
      <xdr:spPr>
        <a:xfrm>
          <a:off x="9677400" y="10096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門真市</a:t>
          </a:r>
        </a:p>
      </xdr:txBody>
    </xdr:sp>
    <xdr:clientData/>
  </xdr:twoCellAnchor>
  <xdr:twoCellAnchor>
    <xdr:from>
      <xdr:col>13</xdr:col>
      <xdr:colOff>352425</xdr:colOff>
      <xdr:row>52</xdr:row>
      <xdr:rowOff>85725</xdr:rowOff>
    </xdr:from>
    <xdr:to>
      <xdr:col>14</xdr:col>
      <xdr:colOff>361950</xdr:colOff>
      <xdr:row>54</xdr:row>
      <xdr:rowOff>19050</xdr:rowOff>
    </xdr:to>
    <xdr:sp macro="" textlink="">
      <xdr:nvSpPr>
        <xdr:cNvPr id="9" name="正方形/長方形 8">
          <a:extLst>
            <a:ext uri="{FF2B5EF4-FFF2-40B4-BE49-F238E27FC236}">
              <a16:creationId xmlns:a16="http://schemas.microsoft.com/office/drawing/2014/main" id="{836844E5-0136-48F9-BFF0-16DE3E797BFA}"/>
            </a:ext>
          </a:extLst>
        </xdr:cNvPr>
        <xdr:cNvSpPr/>
      </xdr:nvSpPr>
      <xdr:spPr>
        <a:xfrm>
          <a:off x="8172450" y="90773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吹田市</a:t>
          </a:r>
        </a:p>
      </xdr:txBody>
    </xdr:sp>
    <xdr:clientData/>
  </xdr:twoCellAnchor>
  <xdr:twoCellAnchor>
    <xdr:from>
      <xdr:col>16</xdr:col>
      <xdr:colOff>514350</xdr:colOff>
      <xdr:row>61</xdr:row>
      <xdr:rowOff>0</xdr:rowOff>
    </xdr:from>
    <xdr:to>
      <xdr:col>17</xdr:col>
      <xdr:colOff>514350</xdr:colOff>
      <xdr:row>62</xdr:row>
      <xdr:rowOff>104775</xdr:rowOff>
    </xdr:to>
    <xdr:sp macro="" textlink="">
      <xdr:nvSpPr>
        <xdr:cNvPr id="10" name="正方形/長方形 9">
          <a:extLst>
            <a:ext uri="{FF2B5EF4-FFF2-40B4-BE49-F238E27FC236}">
              <a16:creationId xmlns:a16="http://schemas.microsoft.com/office/drawing/2014/main" id="{5AA3B520-5686-4711-B0B0-48DFCA4B67B0}"/>
            </a:ext>
          </a:extLst>
        </xdr:cNvPr>
        <xdr:cNvSpPr/>
      </xdr:nvSpPr>
      <xdr:spPr>
        <a:xfrm>
          <a:off x="10372725" y="105346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大東市</a:t>
          </a:r>
        </a:p>
      </xdr:txBody>
    </xdr:sp>
    <xdr:clientData/>
  </xdr:twoCellAnchor>
  <xdr:twoCellAnchor>
    <xdr:from>
      <xdr:col>9</xdr:col>
      <xdr:colOff>133350</xdr:colOff>
      <xdr:row>103</xdr:row>
      <xdr:rowOff>123825</xdr:rowOff>
    </xdr:from>
    <xdr:to>
      <xdr:col>10</xdr:col>
      <xdr:colOff>142875</xdr:colOff>
      <xdr:row>105</xdr:row>
      <xdr:rowOff>57150</xdr:rowOff>
    </xdr:to>
    <xdr:sp macro="" textlink="">
      <xdr:nvSpPr>
        <xdr:cNvPr id="11" name="正方形/長方形 10">
          <a:extLst>
            <a:ext uri="{FF2B5EF4-FFF2-40B4-BE49-F238E27FC236}">
              <a16:creationId xmlns:a16="http://schemas.microsoft.com/office/drawing/2014/main" id="{BEA441A1-8589-43EE-843B-4D710D9C4DFA}"/>
            </a:ext>
          </a:extLst>
        </xdr:cNvPr>
        <xdr:cNvSpPr/>
      </xdr:nvSpPr>
      <xdr:spPr>
        <a:xfrm>
          <a:off x="5248275" y="17859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熊取町</a:t>
          </a:r>
        </a:p>
      </xdr:txBody>
    </xdr:sp>
    <xdr:clientData/>
  </xdr:twoCellAnchor>
  <xdr:twoCellAnchor>
    <xdr:from>
      <xdr:col>14</xdr:col>
      <xdr:colOff>542925</xdr:colOff>
      <xdr:row>56</xdr:row>
      <xdr:rowOff>104775</xdr:rowOff>
    </xdr:from>
    <xdr:to>
      <xdr:col>15</xdr:col>
      <xdr:colOff>552450</xdr:colOff>
      <xdr:row>58</xdr:row>
      <xdr:rowOff>38100</xdr:rowOff>
    </xdr:to>
    <xdr:sp macro="" textlink="">
      <xdr:nvSpPr>
        <xdr:cNvPr id="12" name="正方形/長方形 11">
          <a:extLst>
            <a:ext uri="{FF2B5EF4-FFF2-40B4-BE49-F238E27FC236}">
              <a16:creationId xmlns:a16="http://schemas.microsoft.com/office/drawing/2014/main" id="{5C118CF0-C1CA-4158-809A-B9F563DB0F0C}"/>
            </a:ext>
          </a:extLst>
        </xdr:cNvPr>
        <xdr:cNvSpPr/>
      </xdr:nvSpPr>
      <xdr:spPr>
        <a:xfrm>
          <a:off x="9039225" y="97821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守口市</a:t>
          </a:r>
        </a:p>
      </xdr:txBody>
    </xdr:sp>
    <xdr:clientData/>
  </xdr:twoCellAnchor>
  <xdr:twoCellAnchor>
    <xdr:from>
      <xdr:col>18</xdr:col>
      <xdr:colOff>47625</xdr:colOff>
      <xdr:row>53</xdr:row>
      <xdr:rowOff>47625</xdr:rowOff>
    </xdr:from>
    <xdr:to>
      <xdr:col>19</xdr:col>
      <xdr:colOff>47625</xdr:colOff>
      <xdr:row>54</xdr:row>
      <xdr:rowOff>152400</xdr:rowOff>
    </xdr:to>
    <xdr:sp macro="" textlink="">
      <xdr:nvSpPr>
        <xdr:cNvPr id="13" name="正方形/長方形 12">
          <a:extLst>
            <a:ext uri="{FF2B5EF4-FFF2-40B4-BE49-F238E27FC236}">
              <a16:creationId xmlns:a16="http://schemas.microsoft.com/office/drawing/2014/main" id="{8E8FAA04-06C5-4A64-A433-9B1CC6DC5326}"/>
            </a:ext>
          </a:extLst>
        </xdr:cNvPr>
        <xdr:cNvSpPr/>
      </xdr:nvSpPr>
      <xdr:spPr>
        <a:xfrm>
          <a:off x="11277600" y="92106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交野市</a:t>
          </a:r>
        </a:p>
      </xdr:txBody>
    </xdr:sp>
    <xdr:clientData/>
  </xdr:twoCellAnchor>
  <xdr:twoCellAnchor>
    <xdr:from>
      <xdr:col>18</xdr:col>
      <xdr:colOff>142875</xdr:colOff>
      <xdr:row>46</xdr:row>
      <xdr:rowOff>76200</xdr:rowOff>
    </xdr:from>
    <xdr:to>
      <xdr:col>19</xdr:col>
      <xdr:colOff>142875</xdr:colOff>
      <xdr:row>48</xdr:row>
      <xdr:rowOff>9525</xdr:rowOff>
    </xdr:to>
    <xdr:sp macro="" textlink="">
      <xdr:nvSpPr>
        <xdr:cNvPr id="14" name="正方形/長方形 13">
          <a:extLst>
            <a:ext uri="{FF2B5EF4-FFF2-40B4-BE49-F238E27FC236}">
              <a16:creationId xmlns:a16="http://schemas.microsoft.com/office/drawing/2014/main" id="{1194DAC5-E0EF-4DB2-A7CE-45D7183EC982}"/>
            </a:ext>
          </a:extLst>
        </xdr:cNvPr>
        <xdr:cNvSpPr/>
      </xdr:nvSpPr>
      <xdr:spPr>
        <a:xfrm>
          <a:off x="11372850" y="8039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枚方市</a:t>
          </a:r>
        </a:p>
      </xdr:txBody>
    </xdr:sp>
    <xdr:clientData/>
  </xdr:twoCellAnchor>
  <xdr:twoCellAnchor>
    <xdr:from>
      <xdr:col>17</xdr:col>
      <xdr:colOff>209550</xdr:colOff>
      <xdr:row>35</xdr:row>
      <xdr:rowOff>19050</xdr:rowOff>
    </xdr:from>
    <xdr:to>
      <xdr:col>18</xdr:col>
      <xdr:colOff>209550</xdr:colOff>
      <xdr:row>36</xdr:row>
      <xdr:rowOff>123825</xdr:rowOff>
    </xdr:to>
    <xdr:sp macro="" textlink="">
      <xdr:nvSpPr>
        <xdr:cNvPr id="15" name="正方形/長方形 14">
          <a:extLst>
            <a:ext uri="{FF2B5EF4-FFF2-40B4-BE49-F238E27FC236}">
              <a16:creationId xmlns:a16="http://schemas.microsoft.com/office/drawing/2014/main" id="{D5C70525-FFEA-4B76-B909-24FD93662125}"/>
            </a:ext>
          </a:extLst>
        </xdr:cNvPr>
        <xdr:cNvSpPr/>
      </xdr:nvSpPr>
      <xdr:spPr>
        <a:xfrm>
          <a:off x="10753725" y="6096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島本町</a:t>
          </a:r>
        </a:p>
      </xdr:txBody>
    </xdr:sp>
    <xdr:clientData/>
  </xdr:twoCellAnchor>
  <xdr:twoCellAnchor>
    <xdr:from>
      <xdr:col>16</xdr:col>
      <xdr:colOff>47625</xdr:colOff>
      <xdr:row>39</xdr:row>
      <xdr:rowOff>76200</xdr:rowOff>
    </xdr:from>
    <xdr:to>
      <xdr:col>17</xdr:col>
      <xdr:colOff>47625</xdr:colOff>
      <xdr:row>41</xdr:row>
      <xdr:rowOff>9525</xdr:rowOff>
    </xdr:to>
    <xdr:sp macro="" textlink="">
      <xdr:nvSpPr>
        <xdr:cNvPr id="16" name="正方形/長方形 15">
          <a:extLst>
            <a:ext uri="{FF2B5EF4-FFF2-40B4-BE49-F238E27FC236}">
              <a16:creationId xmlns:a16="http://schemas.microsoft.com/office/drawing/2014/main" id="{855B89C5-FCEF-46CC-BEAA-ED507966140A}"/>
            </a:ext>
          </a:extLst>
        </xdr:cNvPr>
        <xdr:cNvSpPr/>
      </xdr:nvSpPr>
      <xdr:spPr>
        <a:xfrm>
          <a:off x="9906000" y="68389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高槻市</a:t>
          </a:r>
        </a:p>
      </xdr:txBody>
    </xdr:sp>
    <xdr:clientData/>
  </xdr:twoCellAnchor>
  <xdr:twoCellAnchor>
    <xdr:from>
      <xdr:col>12</xdr:col>
      <xdr:colOff>428625</xdr:colOff>
      <xdr:row>42</xdr:row>
      <xdr:rowOff>123825</xdr:rowOff>
    </xdr:from>
    <xdr:to>
      <xdr:col>13</xdr:col>
      <xdr:colOff>438150</xdr:colOff>
      <xdr:row>44</xdr:row>
      <xdr:rowOff>57150</xdr:rowOff>
    </xdr:to>
    <xdr:sp macro="" textlink="">
      <xdr:nvSpPr>
        <xdr:cNvPr id="17" name="正方形/長方形 16">
          <a:extLst>
            <a:ext uri="{FF2B5EF4-FFF2-40B4-BE49-F238E27FC236}">
              <a16:creationId xmlns:a16="http://schemas.microsoft.com/office/drawing/2014/main" id="{454DE631-9263-455B-BC90-7FC19295A8A3}"/>
            </a:ext>
          </a:extLst>
        </xdr:cNvPr>
        <xdr:cNvSpPr/>
      </xdr:nvSpPr>
      <xdr:spPr>
        <a:xfrm>
          <a:off x="7572375" y="74009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箕面市</a:t>
          </a:r>
        </a:p>
      </xdr:txBody>
    </xdr:sp>
    <xdr:clientData/>
  </xdr:twoCellAnchor>
  <xdr:twoCellAnchor>
    <xdr:from>
      <xdr:col>11</xdr:col>
      <xdr:colOff>38100</xdr:colOff>
      <xdr:row>45</xdr:row>
      <xdr:rowOff>28575</xdr:rowOff>
    </xdr:from>
    <xdr:to>
      <xdr:col>12</xdr:col>
      <xdr:colOff>47625</xdr:colOff>
      <xdr:row>46</xdr:row>
      <xdr:rowOff>133350</xdr:rowOff>
    </xdr:to>
    <xdr:sp macro="" textlink="">
      <xdr:nvSpPr>
        <xdr:cNvPr id="18" name="正方形/長方形 17">
          <a:extLst>
            <a:ext uri="{FF2B5EF4-FFF2-40B4-BE49-F238E27FC236}">
              <a16:creationId xmlns:a16="http://schemas.microsoft.com/office/drawing/2014/main" id="{052F63A2-AA0E-425C-8755-183F7EEF2DC5}"/>
            </a:ext>
          </a:extLst>
        </xdr:cNvPr>
        <xdr:cNvSpPr/>
      </xdr:nvSpPr>
      <xdr:spPr>
        <a:xfrm>
          <a:off x="6505575" y="78200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池田市</a:t>
          </a:r>
        </a:p>
      </xdr:txBody>
    </xdr:sp>
    <xdr:clientData/>
  </xdr:twoCellAnchor>
  <xdr:twoCellAnchor>
    <xdr:from>
      <xdr:col>12</xdr:col>
      <xdr:colOff>495300</xdr:colOff>
      <xdr:row>33</xdr:row>
      <xdr:rowOff>85725</xdr:rowOff>
    </xdr:from>
    <xdr:to>
      <xdr:col>13</xdr:col>
      <xdr:colOff>504825</xdr:colOff>
      <xdr:row>35</xdr:row>
      <xdr:rowOff>19050</xdr:rowOff>
    </xdr:to>
    <xdr:sp macro="" textlink="">
      <xdr:nvSpPr>
        <xdr:cNvPr id="19" name="正方形/長方形 18">
          <a:extLst>
            <a:ext uri="{FF2B5EF4-FFF2-40B4-BE49-F238E27FC236}">
              <a16:creationId xmlns:a16="http://schemas.microsoft.com/office/drawing/2014/main" id="{1280E05B-FAD9-46AC-B903-48043C968E3A}"/>
            </a:ext>
          </a:extLst>
        </xdr:cNvPr>
        <xdr:cNvSpPr/>
      </xdr:nvSpPr>
      <xdr:spPr>
        <a:xfrm>
          <a:off x="7639050" y="5819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豊能町</a:t>
          </a:r>
        </a:p>
      </xdr:txBody>
    </xdr:sp>
    <xdr:clientData/>
  </xdr:twoCellAnchor>
  <xdr:twoCellAnchor>
    <xdr:from>
      <xdr:col>10</xdr:col>
      <xdr:colOff>457200</xdr:colOff>
      <xdr:row>25</xdr:row>
      <xdr:rowOff>133350</xdr:rowOff>
    </xdr:from>
    <xdr:to>
      <xdr:col>11</xdr:col>
      <xdr:colOff>466725</xdr:colOff>
      <xdr:row>27</xdr:row>
      <xdr:rowOff>66675</xdr:rowOff>
    </xdr:to>
    <xdr:sp macro="" textlink="">
      <xdr:nvSpPr>
        <xdr:cNvPr id="20" name="正方形/長方形 19">
          <a:extLst>
            <a:ext uri="{FF2B5EF4-FFF2-40B4-BE49-F238E27FC236}">
              <a16:creationId xmlns:a16="http://schemas.microsoft.com/office/drawing/2014/main" id="{853D8449-573F-4309-9A38-3A4806B8074A}"/>
            </a:ext>
          </a:extLst>
        </xdr:cNvPr>
        <xdr:cNvSpPr/>
      </xdr:nvSpPr>
      <xdr:spPr>
        <a:xfrm>
          <a:off x="6248400" y="44958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能勢町</a:t>
          </a:r>
        </a:p>
      </xdr:txBody>
    </xdr:sp>
    <xdr:clientData/>
  </xdr:twoCellAnchor>
  <xdr:twoCellAnchor>
    <xdr:from>
      <xdr:col>12</xdr:col>
      <xdr:colOff>342900</xdr:colOff>
      <xdr:row>101</xdr:row>
      <xdr:rowOff>19050</xdr:rowOff>
    </xdr:from>
    <xdr:to>
      <xdr:col>13</xdr:col>
      <xdr:colOff>352425</xdr:colOff>
      <xdr:row>102</xdr:row>
      <xdr:rowOff>123825</xdr:rowOff>
    </xdr:to>
    <xdr:sp macro="" textlink="">
      <xdr:nvSpPr>
        <xdr:cNvPr id="21" name="正方形/長方形 20">
          <a:extLst>
            <a:ext uri="{FF2B5EF4-FFF2-40B4-BE49-F238E27FC236}">
              <a16:creationId xmlns:a16="http://schemas.microsoft.com/office/drawing/2014/main" id="{E693FDA4-6528-4FD7-8ED9-2101D7CC063E}"/>
            </a:ext>
          </a:extLst>
        </xdr:cNvPr>
        <xdr:cNvSpPr/>
      </xdr:nvSpPr>
      <xdr:spPr>
        <a:xfrm>
          <a:off x="7486650" y="17411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和泉市</a:t>
          </a:r>
        </a:p>
      </xdr:txBody>
    </xdr:sp>
    <xdr:clientData/>
  </xdr:twoCellAnchor>
  <xdr:twoCellAnchor>
    <xdr:from>
      <xdr:col>14</xdr:col>
      <xdr:colOff>676274</xdr:colOff>
      <xdr:row>101</xdr:row>
      <xdr:rowOff>104775</xdr:rowOff>
    </xdr:from>
    <xdr:to>
      <xdr:col>16</xdr:col>
      <xdr:colOff>295274</xdr:colOff>
      <xdr:row>103</xdr:row>
      <xdr:rowOff>38100</xdr:rowOff>
    </xdr:to>
    <xdr:sp macro="" textlink="">
      <xdr:nvSpPr>
        <xdr:cNvPr id="22" name="正方形/長方形 21">
          <a:extLst>
            <a:ext uri="{FF2B5EF4-FFF2-40B4-BE49-F238E27FC236}">
              <a16:creationId xmlns:a16="http://schemas.microsoft.com/office/drawing/2014/main" id="{E8C2E2B4-556A-4656-8708-2AAC7C616ECB}"/>
            </a:ext>
          </a:extLst>
        </xdr:cNvPr>
        <xdr:cNvSpPr/>
      </xdr:nvSpPr>
      <xdr:spPr>
        <a:xfrm>
          <a:off x="9172574" y="17497425"/>
          <a:ext cx="9810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河内長野市</a:t>
          </a:r>
        </a:p>
      </xdr:txBody>
    </xdr:sp>
    <xdr:clientData/>
  </xdr:twoCellAnchor>
  <xdr:twoCellAnchor>
    <xdr:from>
      <xdr:col>16</xdr:col>
      <xdr:colOff>581025</xdr:colOff>
      <xdr:row>97</xdr:row>
      <xdr:rowOff>47625</xdr:rowOff>
    </xdr:from>
    <xdr:to>
      <xdr:col>18</xdr:col>
      <xdr:colOff>200025</xdr:colOff>
      <xdr:row>98</xdr:row>
      <xdr:rowOff>152400</xdr:rowOff>
    </xdr:to>
    <xdr:sp macro="" textlink="">
      <xdr:nvSpPr>
        <xdr:cNvPr id="23" name="正方形/長方形 22">
          <a:extLst>
            <a:ext uri="{FF2B5EF4-FFF2-40B4-BE49-F238E27FC236}">
              <a16:creationId xmlns:a16="http://schemas.microsoft.com/office/drawing/2014/main" id="{0D0B2DEE-6BF3-413C-9A50-FBAC342CD5D6}"/>
            </a:ext>
          </a:extLst>
        </xdr:cNvPr>
        <xdr:cNvSpPr/>
      </xdr:nvSpPr>
      <xdr:spPr>
        <a:xfrm>
          <a:off x="10439400" y="16754475"/>
          <a:ext cx="9906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千早赤阪村</a:t>
          </a:r>
        </a:p>
      </xdr:txBody>
    </xdr:sp>
    <xdr:clientData/>
  </xdr:twoCellAnchor>
  <xdr:twoCellAnchor>
    <xdr:from>
      <xdr:col>17</xdr:col>
      <xdr:colOff>123825</xdr:colOff>
      <xdr:row>91</xdr:row>
      <xdr:rowOff>47625</xdr:rowOff>
    </xdr:from>
    <xdr:to>
      <xdr:col>18</xdr:col>
      <xdr:colOff>123825</xdr:colOff>
      <xdr:row>92</xdr:row>
      <xdr:rowOff>152400</xdr:rowOff>
    </xdr:to>
    <xdr:sp macro="" textlink="">
      <xdr:nvSpPr>
        <xdr:cNvPr id="24" name="正方形/長方形 23">
          <a:extLst>
            <a:ext uri="{FF2B5EF4-FFF2-40B4-BE49-F238E27FC236}">
              <a16:creationId xmlns:a16="http://schemas.microsoft.com/office/drawing/2014/main" id="{98F85B10-F981-438D-96B8-BF6AD413C690}"/>
            </a:ext>
          </a:extLst>
        </xdr:cNvPr>
        <xdr:cNvSpPr/>
      </xdr:nvSpPr>
      <xdr:spPr>
        <a:xfrm>
          <a:off x="10668000" y="15725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河南町</a:t>
          </a:r>
        </a:p>
      </xdr:txBody>
    </xdr:sp>
    <xdr:clientData/>
  </xdr:twoCellAnchor>
  <xdr:twoCellAnchor>
    <xdr:from>
      <xdr:col>14</xdr:col>
      <xdr:colOff>85725</xdr:colOff>
      <xdr:row>91</xdr:row>
      <xdr:rowOff>0</xdr:rowOff>
    </xdr:from>
    <xdr:to>
      <xdr:col>15</xdr:col>
      <xdr:colOff>371475</xdr:colOff>
      <xdr:row>92</xdr:row>
      <xdr:rowOff>104775</xdr:rowOff>
    </xdr:to>
    <xdr:sp macro="" textlink="">
      <xdr:nvSpPr>
        <xdr:cNvPr id="25" name="正方形/長方形 24">
          <a:extLst>
            <a:ext uri="{FF2B5EF4-FFF2-40B4-BE49-F238E27FC236}">
              <a16:creationId xmlns:a16="http://schemas.microsoft.com/office/drawing/2014/main" id="{68B534C1-2F35-4168-AFDB-0A715DFB606B}"/>
            </a:ext>
          </a:extLst>
        </xdr:cNvPr>
        <xdr:cNvSpPr/>
      </xdr:nvSpPr>
      <xdr:spPr>
        <a:xfrm>
          <a:off x="8582025" y="15678150"/>
          <a:ext cx="9620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大阪狭山市</a:t>
          </a:r>
        </a:p>
      </xdr:txBody>
    </xdr:sp>
    <xdr:clientData/>
  </xdr:twoCellAnchor>
  <xdr:twoCellAnchor>
    <xdr:from>
      <xdr:col>15</xdr:col>
      <xdr:colOff>276224</xdr:colOff>
      <xdr:row>89</xdr:row>
      <xdr:rowOff>28575</xdr:rowOff>
    </xdr:from>
    <xdr:to>
      <xdr:col>16</xdr:col>
      <xdr:colOff>476249</xdr:colOff>
      <xdr:row>90</xdr:row>
      <xdr:rowOff>133350</xdr:rowOff>
    </xdr:to>
    <xdr:sp macro="" textlink="">
      <xdr:nvSpPr>
        <xdr:cNvPr id="26" name="正方形/長方形 25">
          <a:extLst>
            <a:ext uri="{FF2B5EF4-FFF2-40B4-BE49-F238E27FC236}">
              <a16:creationId xmlns:a16="http://schemas.microsoft.com/office/drawing/2014/main" id="{1199ACF9-F4FB-4A28-9DDA-5B87D63F7ED6}"/>
            </a:ext>
          </a:extLst>
        </xdr:cNvPr>
        <xdr:cNvSpPr/>
      </xdr:nvSpPr>
      <xdr:spPr>
        <a:xfrm>
          <a:off x="9448799" y="15363825"/>
          <a:ext cx="8858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富田林市</a:t>
          </a:r>
        </a:p>
      </xdr:txBody>
    </xdr:sp>
    <xdr:clientData/>
  </xdr:twoCellAnchor>
  <xdr:twoCellAnchor>
    <xdr:from>
      <xdr:col>15</xdr:col>
      <xdr:colOff>619125</xdr:colOff>
      <xdr:row>83</xdr:row>
      <xdr:rowOff>47625</xdr:rowOff>
    </xdr:from>
    <xdr:to>
      <xdr:col>17</xdr:col>
      <xdr:colOff>142875</xdr:colOff>
      <xdr:row>84</xdr:row>
      <xdr:rowOff>152400</xdr:rowOff>
    </xdr:to>
    <xdr:sp macro="" textlink="">
      <xdr:nvSpPr>
        <xdr:cNvPr id="27" name="正方形/長方形 26">
          <a:extLst>
            <a:ext uri="{FF2B5EF4-FFF2-40B4-BE49-F238E27FC236}">
              <a16:creationId xmlns:a16="http://schemas.microsoft.com/office/drawing/2014/main" id="{AC8405B9-4B7E-4ACB-894B-459966F74B10}"/>
            </a:ext>
          </a:extLst>
        </xdr:cNvPr>
        <xdr:cNvSpPr/>
      </xdr:nvSpPr>
      <xdr:spPr>
        <a:xfrm>
          <a:off x="9791700" y="14354175"/>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羽曳野市</a:t>
          </a:r>
        </a:p>
      </xdr:txBody>
    </xdr:sp>
    <xdr:clientData/>
  </xdr:twoCellAnchor>
  <xdr:twoCellAnchor>
    <xdr:from>
      <xdr:col>17</xdr:col>
      <xdr:colOff>142875</xdr:colOff>
      <xdr:row>86</xdr:row>
      <xdr:rowOff>95250</xdr:rowOff>
    </xdr:from>
    <xdr:to>
      <xdr:col>18</xdr:col>
      <xdr:colOff>142875</xdr:colOff>
      <xdr:row>88</xdr:row>
      <xdr:rowOff>28575</xdr:rowOff>
    </xdr:to>
    <xdr:sp macro="" textlink="">
      <xdr:nvSpPr>
        <xdr:cNvPr id="28" name="正方形/長方形 27">
          <a:extLst>
            <a:ext uri="{FF2B5EF4-FFF2-40B4-BE49-F238E27FC236}">
              <a16:creationId xmlns:a16="http://schemas.microsoft.com/office/drawing/2014/main" id="{BF8C3296-92FD-43D0-B509-EA9F1C3FF03D}"/>
            </a:ext>
          </a:extLst>
        </xdr:cNvPr>
        <xdr:cNvSpPr/>
      </xdr:nvSpPr>
      <xdr:spPr>
        <a:xfrm>
          <a:off x="10687050" y="149161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太子町</a:t>
          </a:r>
        </a:p>
      </xdr:txBody>
    </xdr:sp>
    <xdr:clientData/>
  </xdr:twoCellAnchor>
  <xdr:twoCellAnchor>
    <xdr:from>
      <xdr:col>16</xdr:col>
      <xdr:colOff>180975</xdr:colOff>
      <xdr:row>73</xdr:row>
      <xdr:rowOff>104775</xdr:rowOff>
    </xdr:from>
    <xdr:to>
      <xdr:col>17</xdr:col>
      <xdr:colOff>180975</xdr:colOff>
      <xdr:row>75</xdr:row>
      <xdr:rowOff>38100</xdr:rowOff>
    </xdr:to>
    <xdr:sp macro="" textlink="">
      <xdr:nvSpPr>
        <xdr:cNvPr id="29" name="正方形/長方形 28">
          <a:extLst>
            <a:ext uri="{FF2B5EF4-FFF2-40B4-BE49-F238E27FC236}">
              <a16:creationId xmlns:a16="http://schemas.microsoft.com/office/drawing/2014/main" id="{62E08041-75D9-4FFD-8EAE-6CD8C07F6E20}"/>
            </a:ext>
          </a:extLst>
        </xdr:cNvPr>
        <xdr:cNvSpPr/>
      </xdr:nvSpPr>
      <xdr:spPr>
        <a:xfrm>
          <a:off x="10039350" y="126968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八尾市</a:t>
          </a:r>
        </a:p>
      </xdr:txBody>
    </xdr:sp>
    <xdr:clientData/>
  </xdr:twoCellAnchor>
  <xdr:twoCellAnchor>
    <xdr:from>
      <xdr:col>14</xdr:col>
      <xdr:colOff>333375</xdr:colOff>
      <xdr:row>78</xdr:row>
      <xdr:rowOff>76200</xdr:rowOff>
    </xdr:from>
    <xdr:to>
      <xdr:col>15</xdr:col>
      <xdr:colOff>342900</xdr:colOff>
      <xdr:row>80</xdr:row>
      <xdr:rowOff>9525</xdr:rowOff>
    </xdr:to>
    <xdr:sp macro="" textlink="">
      <xdr:nvSpPr>
        <xdr:cNvPr id="30" name="正方形/長方形 29">
          <a:extLst>
            <a:ext uri="{FF2B5EF4-FFF2-40B4-BE49-F238E27FC236}">
              <a16:creationId xmlns:a16="http://schemas.microsoft.com/office/drawing/2014/main" id="{B7BA42F8-93B6-4850-8361-AD5B52AC75FD}"/>
            </a:ext>
          </a:extLst>
        </xdr:cNvPr>
        <xdr:cNvSpPr/>
      </xdr:nvSpPr>
      <xdr:spPr>
        <a:xfrm>
          <a:off x="8829675" y="13525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松原市</a:t>
          </a:r>
        </a:p>
      </xdr:txBody>
    </xdr:sp>
    <xdr:clientData/>
  </xdr:twoCellAnchor>
  <xdr:twoCellAnchor>
    <xdr:from>
      <xdr:col>16</xdr:col>
      <xdr:colOff>85725</xdr:colOff>
      <xdr:row>66</xdr:row>
      <xdr:rowOff>38100</xdr:rowOff>
    </xdr:from>
    <xdr:to>
      <xdr:col>17</xdr:col>
      <xdr:colOff>295275</xdr:colOff>
      <xdr:row>67</xdr:row>
      <xdr:rowOff>142875</xdr:rowOff>
    </xdr:to>
    <xdr:sp macro="" textlink="">
      <xdr:nvSpPr>
        <xdr:cNvPr id="31" name="正方形/長方形 30">
          <a:extLst>
            <a:ext uri="{FF2B5EF4-FFF2-40B4-BE49-F238E27FC236}">
              <a16:creationId xmlns:a16="http://schemas.microsoft.com/office/drawing/2014/main" id="{E9AD0938-9026-4E78-A4AE-0994A80EEB83}"/>
            </a:ext>
          </a:extLst>
        </xdr:cNvPr>
        <xdr:cNvSpPr/>
      </xdr:nvSpPr>
      <xdr:spPr>
        <a:xfrm>
          <a:off x="9944100" y="11430000"/>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東大阪市</a:t>
          </a:r>
        </a:p>
      </xdr:txBody>
    </xdr:sp>
    <xdr:clientData/>
  </xdr:twoCellAnchor>
  <xdr:twoCellAnchor>
    <xdr:from>
      <xdr:col>17</xdr:col>
      <xdr:colOff>19050</xdr:colOff>
      <xdr:row>78</xdr:row>
      <xdr:rowOff>123825</xdr:rowOff>
    </xdr:from>
    <xdr:to>
      <xdr:col>18</xdr:col>
      <xdr:colOff>19050</xdr:colOff>
      <xdr:row>80</xdr:row>
      <xdr:rowOff>57150</xdr:rowOff>
    </xdr:to>
    <xdr:sp macro="" textlink="">
      <xdr:nvSpPr>
        <xdr:cNvPr id="32" name="正方形/長方形 31">
          <a:extLst>
            <a:ext uri="{FF2B5EF4-FFF2-40B4-BE49-F238E27FC236}">
              <a16:creationId xmlns:a16="http://schemas.microsoft.com/office/drawing/2014/main" id="{8E08800E-B5EA-42AC-AD12-0A69F973F797}"/>
            </a:ext>
          </a:extLst>
        </xdr:cNvPr>
        <xdr:cNvSpPr/>
      </xdr:nvSpPr>
      <xdr:spPr>
        <a:xfrm>
          <a:off x="10563225" y="135731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柏原市</a:t>
          </a:r>
        </a:p>
      </xdr:txBody>
    </xdr:sp>
    <xdr:clientData/>
  </xdr:twoCellAnchor>
  <xdr:twoCellAnchor>
    <xdr:from>
      <xdr:col>15</xdr:col>
      <xdr:colOff>495300</xdr:colOff>
      <xdr:row>79</xdr:row>
      <xdr:rowOff>38100</xdr:rowOff>
    </xdr:from>
    <xdr:to>
      <xdr:col>16</xdr:col>
      <xdr:colOff>657225</xdr:colOff>
      <xdr:row>80</xdr:row>
      <xdr:rowOff>142875</xdr:rowOff>
    </xdr:to>
    <xdr:sp macro="" textlink="">
      <xdr:nvSpPr>
        <xdr:cNvPr id="33" name="正方形/長方形 32">
          <a:extLst>
            <a:ext uri="{FF2B5EF4-FFF2-40B4-BE49-F238E27FC236}">
              <a16:creationId xmlns:a16="http://schemas.microsoft.com/office/drawing/2014/main" id="{4C8AB20D-A0B2-4683-A4CA-79885F72AF74}"/>
            </a:ext>
          </a:extLst>
        </xdr:cNvPr>
        <xdr:cNvSpPr/>
      </xdr:nvSpPr>
      <xdr:spPr>
        <a:xfrm>
          <a:off x="9667875" y="13658850"/>
          <a:ext cx="8477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藤井寺市</a:t>
          </a:r>
        </a:p>
      </xdr:txBody>
    </xdr:sp>
    <xdr:clientData/>
  </xdr:twoCellAnchor>
  <xdr:twoCellAnchor>
    <xdr:from>
      <xdr:col>8</xdr:col>
      <xdr:colOff>571500</xdr:colOff>
      <xdr:row>108</xdr:row>
      <xdr:rowOff>76200</xdr:rowOff>
    </xdr:from>
    <xdr:to>
      <xdr:col>10</xdr:col>
      <xdr:colOff>47625</xdr:colOff>
      <xdr:row>110</xdr:row>
      <xdr:rowOff>9525</xdr:rowOff>
    </xdr:to>
    <xdr:sp macro="" textlink="">
      <xdr:nvSpPr>
        <xdr:cNvPr id="34" name="正方形/長方形 33">
          <a:extLst>
            <a:ext uri="{FF2B5EF4-FFF2-40B4-BE49-F238E27FC236}">
              <a16:creationId xmlns:a16="http://schemas.microsoft.com/office/drawing/2014/main" id="{E6E7C77B-F19E-4312-A518-2CB6D39B6BB5}"/>
            </a:ext>
          </a:extLst>
        </xdr:cNvPr>
        <xdr:cNvSpPr/>
      </xdr:nvSpPr>
      <xdr:spPr>
        <a:xfrm>
          <a:off x="5010150" y="18669000"/>
          <a:ext cx="8286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泉佐野市</a:t>
          </a:r>
        </a:p>
      </xdr:txBody>
    </xdr:sp>
    <xdr:clientData/>
  </xdr:twoCellAnchor>
  <xdr:twoCellAnchor>
    <xdr:from>
      <xdr:col>6</xdr:col>
      <xdr:colOff>295276</xdr:colOff>
      <xdr:row>102</xdr:row>
      <xdr:rowOff>123825</xdr:rowOff>
    </xdr:from>
    <xdr:to>
      <xdr:col>7</xdr:col>
      <xdr:colOff>628650</xdr:colOff>
      <xdr:row>104</xdr:row>
      <xdr:rowOff>57150</xdr:rowOff>
    </xdr:to>
    <xdr:sp macro="" textlink="">
      <xdr:nvSpPr>
        <xdr:cNvPr id="35" name="正方形/長方形 34">
          <a:extLst>
            <a:ext uri="{FF2B5EF4-FFF2-40B4-BE49-F238E27FC236}">
              <a16:creationId xmlns:a16="http://schemas.microsoft.com/office/drawing/2014/main" id="{8F16E358-B22A-4B80-B546-68BB43F3BC2C}"/>
            </a:ext>
          </a:extLst>
        </xdr:cNvPr>
        <xdr:cNvSpPr/>
      </xdr:nvSpPr>
      <xdr:spPr>
        <a:xfrm>
          <a:off x="3638551" y="17687925"/>
          <a:ext cx="752474"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田尻町</a:t>
          </a:r>
        </a:p>
      </xdr:txBody>
    </xdr:sp>
    <xdr:clientData/>
  </xdr:twoCellAnchor>
  <xdr:twoCellAnchor>
    <xdr:from>
      <xdr:col>9</xdr:col>
      <xdr:colOff>200025</xdr:colOff>
      <xdr:row>98</xdr:row>
      <xdr:rowOff>0</xdr:rowOff>
    </xdr:from>
    <xdr:to>
      <xdr:col>10</xdr:col>
      <xdr:colOff>209550</xdr:colOff>
      <xdr:row>99</xdr:row>
      <xdr:rowOff>104775</xdr:rowOff>
    </xdr:to>
    <xdr:sp macro="" textlink="">
      <xdr:nvSpPr>
        <xdr:cNvPr id="36" name="正方形/長方形 35">
          <a:extLst>
            <a:ext uri="{FF2B5EF4-FFF2-40B4-BE49-F238E27FC236}">
              <a16:creationId xmlns:a16="http://schemas.microsoft.com/office/drawing/2014/main" id="{13615D1B-4D7F-41BB-A3D3-1369A543445D}"/>
            </a:ext>
          </a:extLst>
        </xdr:cNvPr>
        <xdr:cNvSpPr/>
      </xdr:nvSpPr>
      <xdr:spPr>
        <a:xfrm>
          <a:off x="5314950" y="168783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貝塚市</a:t>
          </a:r>
        </a:p>
      </xdr:txBody>
    </xdr:sp>
    <xdr:clientData/>
  </xdr:twoCellAnchor>
  <xdr:twoCellAnchor>
    <xdr:from>
      <xdr:col>10</xdr:col>
      <xdr:colOff>466724</xdr:colOff>
      <xdr:row>98</xdr:row>
      <xdr:rowOff>9525</xdr:rowOff>
    </xdr:from>
    <xdr:to>
      <xdr:col>11</xdr:col>
      <xdr:colOff>600075</xdr:colOff>
      <xdr:row>99</xdr:row>
      <xdr:rowOff>114300</xdr:rowOff>
    </xdr:to>
    <xdr:sp macro="" textlink="">
      <xdr:nvSpPr>
        <xdr:cNvPr id="37" name="正方形/長方形 36">
          <a:extLst>
            <a:ext uri="{FF2B5EF4-FFF2-40B4-BE49-F238E27FC236}">
              <a16:creationId xmlns:a16="http://schemas.microsoft.com/office/drawing/2014/main" id="{8298296F-258C-4ADA-84F7-1739D32EFB12}"/>
            </a:ext>
          </a:extLst>
        </xdr:cNvPr>
        <xdr:cNvSpPr/>
      </xdr:nvSpPr>
      <xdr:spPr>
        <a:xfrm>
          <a:off x="6257924" y="16887825"/>
          <a:ext cx="809626"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岸和田市</a:t>
          </a:r>
        </a:p>
      </xdr:txBody>
    </xdr:sp>
    <xdr:clientData/>
  </xdr:twoCellAnchor>
  <xdr:twoCellAnchor>
    <xdr:from>
      <xdr:col>10</xdr:col>
      <xdr:colOff>114301</xdr:colOff>
      <xdr:row>90</xdr:row>
      <xdr:rowOff>114300</xdr:rowOff>
    </xdr:from>
    <xdr:to>
      <xdr:col>11</xdr:col>
      <xdr:colOff>123826</xdr:colOff>
      <xdr:row>92</xdr:row>
      <xdr:rowOff>47625</xdr:rowOff>
    </xdr:to>
    <xdr:sp macro="" textlink="">
      <xdr:nvSpPr>
        <xdr:cNvPr id="38" name="正方形/長方形 37">
          <a:extLst>
            <a:ext uri="{FF2B5EF4-FFF2-40B4-BE49-F238E27FC236}">
              <a16:creationId xmlns:a16="http://schemas.microsoft.com/office/drawing/2014/main" id="{6F4A8697-0752-452C-998A-BA86143C9299}"/>
            </a:ext>
          </a:extLst>
        </xdr:cNvPr>
        <xdr:cNvSpPr/>
      </xdr:nvSpPr>
      <xdr:spPr>
        <a:xfrm>
          <a:off x="5905501" y="15621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忠岡町</a:t>
          </a:r>
        </a:p>
      </xdr:txBody>
    </xdr:sp>
    <xdr:clientData/>
  </xdr:twoCellAnchor>
  <xdr:twoCellAnchor>
    <xdr:from>
      <xdr:col>10</xdr:col>
      <xdr:colOff>190500</xdr:colOff>
      <xdr:row>88</xdr:row>
      <xdr:rowOff>57150</xdr:rowOff>
    </xdr:from>
    <xdr:to>
      <xdr:col>11</xdr:col>
      <xdr:colOff>352426</xdr:colOff>
      <xdr:row>89</xdr:row>
      <xdr:rowOff>161925</xdr:rowOff>
    </xdr:to>
    <xdr:sp macro="" textlink="">
      <xdr:nvSpPr>
        <xdr:cNvPr id="39" name="正方形/長方形 38">
          <a:extLst>
            <a:ext uri="{FF2B5EF4-FFF2-40B4-BE49-F238E27FC236}">
              <a16:creationId xmlns:a16="http://schemas.microsoft.com/office/drawing/2014/main" id="{AB0D1C79-A31D-4B8C-B123-908B143D6D10}"/>
            </a:ext>
          </a:extLst>
        </xdr:cNvPr>
        <xdr:cNvSpPr/>
      </xdr:nvSpPr>
      <xdr:spPr>
        <a:xfrm>
          <a:off x="5981700" y="15220950"/>
          <a:ext cx="838201"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泉大津市</a:t>
          </a:r>
        </a:p>
      </xdr:txBody>
    </xdr:sp>
    <xdr:clientData/>
  </xdr:twoCellAnchor>
  <xdr:twoCellAnchor>
    <xdr:from>
      <xdr:col>11</xdr:col>
      <xdr:colOff>161925</xdr:colOff>
      <xdr:row>85</xdr:row>
      <xdr:rowOff>161925</xdr:rowOff>
    </xdr:from>
    <xdr:to>
      <xdr:col>12</xdr:col>
      <xdr:colOff>142875</xdr:colOff>
      <xdr:row>87</xdr:row>
      <xdr:rowOff>95250</xdr:rowOff>
    </xdr:to>
    <xdr:sp macro="" textlink="">
      <xdr:nvSpPr>
        <xdr:cNvPr id="40" name="正方形/長方形 39">
          <a:extLst>
            <a:ext uri="{FF2B5EF4-FFF2-40B4-BE49-F238E27FC236}">
              <a16:creationId xmlns:a16="http://schemas.microsoft.com/office/drawing/2014/main" id="{25A86C72-DA0A-43B3-8F9F-B1919F3FB243}"/>
            </a:ext>
          </a:extLst>
        </xdr:cNvPr>
        <xdr:cNvSpPr/>
      </xdr:nvSpPr>
      <xdr:spPr>
        <a:xfrm>
          <a:off x="6629400" y="14811375"/>
          <a:ext cx="6572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高石市</a:t>
          </a:r>
        </a:p>
      </xdr:txBody>
    </xdr:sp>
    <xdr:clientData/>
  </xdr:twoCellAnchor>
  <xdr:twoCellAnchor>
    <xdr:from>
      <xdr:col>3</xdr:col>
      <xdr:colOff>104775</xdr:colOff>
      <xdr:row>115</xdr:row>
      <xdr:rowOff>57150</xdr:rowOff>
    </xdr:from>
    <xdr:to>
      <xdr:col>3</xdr:col>
      <xdr:colOff>790575</xdr:colOff>
      <xdr:row>116</xdr:row>
      <xdr:rowOff>161925</xdr:rowOff>
    </xdr:to>
    <xdr:sp macro="" textlink="">
      <xdr:nvSpPr>
        <xdr:cNvPr id="41" name="正方形/長方形 40">
          <a:extLst>
            <a:ext uri="{FF2B5EF4-FFF2-40B4-BE49-F238E27FC236}">
              <a16:creationId xmlns:a16="http://schemas.microsoft.com/office/drawing/2014/main" id="{3662225D-536E-45FF-8ED9-A841B2A4BE2D}"/>
            </a:ext>
          </a:extLst>
        </xdr:cNvPr>
        <xdr:cNvSpPr/>
      </xdr:nvSpPr>
      <xdr:spPr>
        <a:xfrm>
          <a:off x="1257300" y="19850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岬町</a:t>
          </a:r>
        </a:p>
      </xdr:txBody>
    </xdr:sp>
    <xdr:clientData/>
  </xdr:twoCellAnchor>
  <xdr:twoCellAnchor>
    <xdr:from>
      <xdr:col>5</xdr:col>
      <xdr:colOff>352425</xdr:colOff>
      <xdr:row>111</xdr:row>
      <xdr:rowOff>123825</xdr:rowOff>
    </xdr:from>
    <xdr:to>
      <xdr:col>6</xdr:col>
      <xdr:colOff>152400</xdr:colOff>
      <xdr:row>113</xdr:row>
      <xdr:rowOff>57150</xdr:rowOff>
    </xdr:to>
    <xdr:sp macro="" textlink="">
      <xdr:nvSpPr>
        <xdr:cNvPr id="42" name="正方形/長方形 41">
          <a:extLst>
            <a:ext uri="{FF2B5EF4-FFF2-40B4-BE49-F238E27FC236}">
              <a16:creationId xmlns:a16="http://schemas.microsoft.com/office/drawing/2014/main" id="{E706206F-FC0E-477F-AAA6-EDD1A9390921}"/>
            </a:ext>
          </a:extLst>
        </xdr:cNvPr>
        <xdr:cNvSpPr/>
      </xdr:nvSpPr>
      <xdr:spPr>
        <a:xfrm>
          <a:off x="2809875" y="192309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阪南市</a:t>
          </a:r>
        </a:p>
      </xdr:txBody>
    </xdr:sp>
    <xdr:clientData/>
  </xdr:twoCellAnchor>
  <xdr:twoCellAnchor>
    <xdr:from>
      <xdr:col>7</xdr:col>
      <xdr:colOff>257175</xdr:colOff>
      <xdr:row>108</xdr:row>
      <xdr:rowOff>76200</xdr:rowOff>
    </xdr:from>
    <xdr:to>
      <xdr:col>8</xdr:col>
      <xdr:colOff>266700</xdr:colOff>
      <xdr:row>110</xdr:row>
      <xdr:rowOff>9525</xdr:rowOff>
    </xdr:to>
    <xdr:sp macro="" textlink="">
      <xdr:nvSpPr>
        <xdr:cNvPr id="43" name="正方形/長方形 42">
          <a:extLst>
            <a:ext uri="{FF2B5EF4-FFF2-40B4-BE49-F238E27FC236}">
              <a16:creationId xmlns:a16="http://schemas.microsoft.com/office/drawing/2014/main" id="{9DABD313-2105-4B22-ABA2-406A642B8CEA}"/>
            </a:ext>
          </a:extLst>
        </xdr:cNvPr>
        <xdr:cNvSpPr/>
      </xdr:nvSpPr>
      <xdr:spPr>
        <a:xfrm>
          <a:off x="4019550" y="18669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泉南市</a:t>
          </a:r>
        </a:p>
      </xdr:txBody>
    </xdr:sp>
    <xdr:clientData/>
  </xdr:twoCellAnchor>
  <xdr:twoCellAnchor>
    <xdr:from>
      <xdr:col>14</xdr:col>
      <xdr:colOff>266699</xdr:colOff>
      <xdr:row>66</xdr:row>
      <xdr:rowOff>66675</xdr:rowOff>
    </xdr:from>
    <xdr:to>
      <xdr:col>15</xdr:col>
      <xdr:colOff>304799</xdr:colOff>
      <xdr:row>68</xdr:row>
      <xdr:rowOff>0</xdr:rowOff>
    </xdr:to>
    <xdr:sp macro="" textlink="">
      <xdr:nvSpPr>
        <xdr:cNvPr id="44" name="正方形/長方形 43">
          <a:extLst>
            <a:ext uri="{FF2B5EF4-FFF2-40B4-BE49-F238E27FC236}">
              <a16:creationId xmlns:a16="http://schemas.microsoft.com/office/drawing/2014/main" id="{59339CB9-8595-4070-A8C2-F3F911AA5F55}"/>
            </a:ext>
          </a:extLst>
        </xdr:cNvPr>
        <xdr:cNvSpPr/>
      </xdr:nvSpPr>
      <xdr:spPr>
        <a:xfrm>
          <a:off x="8762999" y="11458575"/>
          <a:ext cx="7143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東成区</a:t>
          </a:r>
        </a:p>
      </xdr:txBody>
    </xdr:sp>
    <xdr:clientData/>
  </xdr:twoCellAnchor>
  <xdr:twoCellAnchor>
    <xdr:from>
      <xdr:col>14</xdr:col>
      <xdr:colOff>542924</xdr:colOff>
      <xdr:row>84</xdr:row>
      <xdr:rowOff>47625</xdr:rowOff>
    </xdr:from>
    <xdr:to>
      <xdr:col>15</xdr:col>
      <xdr:colOff>561974</xdr:colOff>
      <xdr:row>85</xdr:row>
      <xdr:rowOff>152400</xdr:rowOff>
    </xdr:to>
    <xdr:sp macro="" textlink="">
      <xdr:nvSpPr>
        <xdr:cNvPr id="45" name="正方形/長方形 44">
          <a:extLst>
            <a:ext uri="{FF2B5EF4-FFF2-40B4-BE49-F238E27FC236}">
              <a16:creationId xmlns:a16="http://schemas.microsoft.com/office/drawing/2014/main" id="{EAF50EE6-61F0-44AB-9CCF-910A2D792B06}"/>
            </a:ext>
          </a:extLst>
        </xdr:cNvPr>
        <xdr:cNvSpPr/>
      </xdr:nvSpPr>
      <xdr:spPr>
        <a:xfrm>
          <a:off x="9039224" y="14525625"/>
          <a:ext cx="695325"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美原区</a:t>
          </a:r>
        </a:p>
      </xdr:txBody>
    </xdr:sp>
    <xdr:clientData/>
  </xdr:twoCellAnchor>
  <xdr:twoCellAnchor>
    <xdr:from>
      <xdr:col>13</xdr:col>
      <xdr:colOff>428626</xdr:colOff>
      <xdr:row>80</xdr:row>
      <xdr:rowOff>104775</xdr:rowOff>
    </xdr:from>
    <xdr:to>
      <xdr:col>14</xdr:col>
      <xdr:colOff>266701</xdr:colOff>
      <xdr:row>82</xdr:row>
      <xdr:rowOff>38100</xdr:rowOff>
    </xdr:to>
    <xdr:sp macro="" textlink="">
      <xdr:nvSpPr>
        <xdr:cNvPr id="46" name="正方形/長方形 45">
          <a:extLst>
            <a:ext uri="{FF2B5EF4-FFF2-40B4-BE49-F238E27FC236}">
              <a16:creationId xmlns:a16="http://schemas.microsoft.com/office/drawing/2014/main" id="{05FBBBAB-812A-4C83-9991-920649212B0B}"/>
            </a:ext>
          </a:extLst>
        </xdr:cNvPr>
        <xdr:cNvSpPr/>
      </xdr:nvSpPr>
      <xdr:spPr>
        <a:xfrm>
          <a:off x="8248651" y="13896975"/>
          <a:ext cx="5143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北区</a:t>
          </a:r>
        </a:p>
      </xdr:txBody>
    </xdr:sp>
    <xdr:clientData/>
  </xdr:twoCellAnchor>
  <xdr:twoCellAnchor>
    <xdr:from>
      <xdr:col>13</xdr:col>
      <xdr:colOff>133349</xdr:colOff>
      <xdr:row>92</xdr:row>
      <xdr:rowOff>19050</xdr:rowOff>
    </xdr:from>
    <xdr:to>
      <xdr:col>13</xdr:col>
      <xdr:colOff>638174</xdr:colOff>
      <xdr:row>93</xdr:row>
      <xdr:rowOff>123825</xdr:rowOff>
    </xdr:to>
    <xdr:sp macro="" textlink="">
      <xdr:nvSpPr>
        <xdr:cNvPr id="47" name="正方形/長方形 46">
          <a:extLst>
            <a:ext uri="{FF2B5EF4-FFF2-40B4-BE49-F238E27FC236}">
              <a16:creationId xmlns:a16="http://schemas.microsoft.com/office/drawing/2014/main" id="{8AE8612F-4887-4D2E-8889-3E04D6B5F3B4}"/>
            </a:ext>
          </a:extLst>
        </xdr:cNvPr>
        <xdr:cNvSpPr/>
      </xdr:nvSpPr>
      <xdr:spPr>
        <a:xfrm>
          <a:off x="7953374" y="15868650"/>
          <a:ext cx="504825"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南区</a:t>
          </a:r>
        </a:p>
      </xdr:txBody>
    </xdr:sp>
    <xdr:clientData/>
  </xdr:twoCellAnchor>
  <xdr:twoCellAnchor>
    <xdr:from>
      <xdr:col>12</xdr:col>
      <xdr:colOff>9525</xdr:colOff>
      <xdr:row>84</xdr:row>
      <xdr:rowOff>9525</xdr:rowOff>
    </xdr:from>
    <xdr:to>
      <xdr:col>12</xdr:col>
      <xdr:colOff>542925</xdr:colOff>
      <xdr:row>85</xdr:row>
      <xdr:rowOff>114300</xdr:rowOff>
    </xdr:to>
    <xdr:sp macro="" textlink="">
      <xdr:nvSpPr>
        <xdr:cNvPr id="48" name="正方形/長方形 47">
          <a:extLst>
            <a:ext uri="{FF2B5EF4-FFF2-40B4-BE49-F238E27FC236}">
              <a16:creationId xmlns:a16="http://schemas.microsoft.com/office/drawing/2014/main" id="{CA54BD62-9BC6-4CDA-AE01-677118CC2FE5}"/>
            </a:ext>
          </a:extLst>
        </xdr:cNvPr>
        <xdr:cNvSpPr/>
      </xdr:nvSpPr>
      <xdr:spPr>
        <a:xfrm>
          <a:off x="7153275" y="14487525"/>
          <a:ext cx="5334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西区</a:t>
          </a:r>
        </a:p>
      </xdr:txBody>
    </xdr:sp>
    <xdr:clientData/>
  </xdr:twoCellAnchor>
  <xdr:twoCellAnchor>
    <xdr:from>
      <xdr:col>13</xdr:col>
      <xdr:colOff>600076</xdr:colOff>
      <xdr:row>84</xdr:row>
      <xdr:rowOff>47625</xdr:rowOff>
    </xdr:from>
    <xdr:to>
      <xdr:col>14</xdr:col>
      <xdr:colOff>457201</xdr:colOff>
      <xdr:row>85</xdr:row>
      <xdr:rowOff>152400</xdr:rowOff>
    </xdr:to>
    <xdr:sp macro="" textlink="">
      <xdr:nvSpPr>
        <xdr:cNvPr id="49" name="正方形/長方形 48">
          <a:extLst>
            <a:ext uri="{FF2B5EF4-FFF2-40B4-BE49-F238E27FC236}">
              <a16:creationId xmlns:a16="http://schemas.microsoft.com/office/drawing/2014/main" id="{07825BAD-0254-4B28-844D-9FB52AFCF9E7}"/>
            </a:ext>
          </a:extLst>
        </xdr:cNvPr>
        <xdr:cNvSpPr/>
      </xdr:nvSpPr>
      <xdr:spPr>
        <a:xfrm>
          <a:off x="8420101" y="14525625"/>
          <a:ext cx="5334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東区</a:t>
          </a:r>
        </a:p>
      </xdr:txBody>
    </xdr:sp>
    <xdr:clientData/>
  </xdr:twoCellAnchor>
  <xdr:twoCellAnchor>
    <xdr:from>
      <xdr:col>13</xdr:col>
      <xdr:colOff>47625</xdr:colOff>
      <xdr:row>86</xdr:row>
      <xdr:rowOff>38100</xdr:rowOff>
    </xdr:from>
    <xdr:to>
      <xdr:col>13</xdr:col>
      <xdr:colOff>600075</xdr:colOff>
      <xdr:row>87</xdr:row>
      <xdr:rowOff>142875</xdr:rowOff>
    </xdr:to>
    <xdr:sp macro="" textlink="">
      <xdr:nvSpPr>
        <xdr:cNvPr id="50" name="正方形/長方形 49">
          <a:extLst>
            <a:ext uri="{FF2B5EF4-FFF2-40B4-BE49-F238E27FC236}">
              <a16:creationId xmlns:a16="http://schemas.microsoft.com/office/drawing/2014/main" id="{96A8C0DA-991D-4229-A090-DF2B4829F1F9}"/>
            </a:ext>
          </a:extLst>
        </xdr:cNvPr>
        <xdr:cNvSpPr/>
      </xdr:nvSpPr>
      <xdr:spPr>
        <a:xfrm>
          <a:off x="7867650" y="14859000"/>
          <a:ext cx="5524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中区</a:t>
          </a:r>
        </a:p>
      </xdr:txBody>
    </xdr:sp>
    <xdr:clientData/>
  </xdr:twoCellAnchor>
  <xdr:twoCellAnchor>
    <xdr:from>
      <xdr:col>12</xdr:col>
      <xdr:colOff>200025</xdr:colOff>
      <xdr:row>78</xdr:row>
      <xdr:rowOff>123825</xdr:rowOff>
    </xdr:from>
    <xdr:to>
      <xdr:col>13</xdr:col>
      <xdr:colOff>209550</xdr:colOff>
      <xdr:row>80</xdr:row>
      <xdr:rowOff>57150</xdr:rowOff>
    </xdr:to>
    <xdr:sp macro="" textlink="">
      <xdr:nvSpPr>
        <xdr:cNvPr id="51" name="正方形/長方形 50">
          <a:extLst>
            <a:ext uri="{FF2B5EF4-FFF2-40B4-BE49-F238E27FC236}">
              <a16:creationId xmlns:a16="http://schemas.microsoft.com/office/drawing/2014/main" id="{E6FF1281-66EC-4C16-9B92-2067DFEBE826}"/>
            </a:ext>
          </a:extLst>
        </xdr:cNvPr>
        <xdr:cNvSpPr/>
      </xdr:nvSpPr>
      <xdr:spPr>
        <a:xfrm>
          <a:off x="7343775" y="13573125"/>
          <a:ext cx="6858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堺区</a:t>
          </a:r>
        </a:p>
      </xdr:txBody>
    </xdr:sp>
    <xdr:clientData/>
  </xdr:twoCellAnchor>
  <xdr:twoCellAnchor>
    <xdr:from>
      <xdr:col>15</xdr:col>
      <xdr:colOff>85724</xdr:colOff>
      <xdr:row>62</xdr:row>
      <xdr:rowOff>123825</xdr:rowOff>
    </xdr:from>
    <xdr:to>
      <xdr:col>16</xdr:col>
      <xdr:colOff>133349</xdr:colOff>
      <xdr:row>64</xdr:row>
      <xdr:rowOff>57150</xdr:rowOff>
    </xdr:to>
    <xdr:sp macro="" textlink="">
      <xdr:nvSpPr>
        <xdr:cNvPr id="52" name="正方形/長方形 51">
          <a:extLst>
            <a:ext uri="{FF2B5EF4-FFF2-40B4-BE49-F238E27FC236}">
              <a16:creationId xmlns:a16="http://schemas.microsoft.com/office/drawing/2014/main" id="{5177D6D3-45D2-4569-8084-E724C96097C2}"/>
            </a:ext>
          </a:extLst>
        </xdr:cNvPr>
        <xdr:cNvSpPr/>
      </xdr:nvSpPr>
      <xdr:spPr>
        <a:xfrm>
          <a:off x="9258299" y="10829925"/>
          <a:ext cx="7334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鶴見区</a:t>
          </a:r>
        </a:p>
      </xdr:txBody>
    </xdr:sp>
    <xdr:clientData/>
  </xdr:twoCellAnchor>
  <xdr:twoCellAnchor>
    <xdr:from>
      <xdr:col>14</xdr:col>
      <xdr:colOff>257174</xdr:colOff>
      <xdr:row>69</xdr:row>
      <xdr:rowOff>161925</xdr:rowOff>
    </xdr:from>
    <xdr:to>
      <xdr:col>15</xdr:col>
      <xdr:colOff>257174</xdr:colOff>
      <xdr:row>71</xdr:row>
      <xdr:rowOff>95250</xdr:rowOff>
    </xdr:to>
    <xdr:sp macro="" textlink="">
      <xdr:nvSpPr>
        <xdr:cNvPr id="53" name="正方形/長方形 52">
          <a:extLst>
            <a:ext uri="{FF2B5EF4-FFF2-40B4-BE49-F238E27FC236}">
              <a16:creationId xmlns:a16="http://schemas.microsoft.com/office/drawing/2014/main" id="{140524DC-C566-4251-9736-1138C01C600E}"/>
            </a:ext>
          </a:extLst>
        </xdr:cNvPr>
        <xdr:cNvSpPr/>
      </xdr:nvSpPr>
      <xdr:spPr>
        <a:xfrm>
          <a:off x="8753474" y="12068175"/>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生野区</a:t>
          </a:r>
        </a:p>
      </xdr:txBody>
    </xdr:sp>
    <xdr:clientData/>
  </xdr:twoCellAnchor>
  <xdr:twoCellAnchor>
    <xdr:from>
      <xdr:col>14</xdr:col>
      <xdr:colOff>619125</xdr:colOff>
      <xdr:row>75</xdr:row>
      <xdr:rowOff>104775</xdr:rowOff>
    </xdr:from>
    <xdr:to>
      <xdr:col>15</xdr:col>
      <xdr:colOff>619125</xdr:colOff>
      <xdr:row>77</xdr:row>
      <xdr:rowOff>38100</xdr:rowOff>
    </xdr:to>
    <xdr:sp macro="" textlink="">
      <xdr:nvSpPr>
        <xdr:cNvPr id="54" name="正方形/長方形 53">
          <a:extLst>
            <a:ext uri="{FF2B5EF4-FFF2-40B4-BE49-F238E27FC236}">
              <a16:creationId xmlns:a16="http://schemas.microsoft.com/office/drawing/2014/main" id="{43B7B00F-2991-4CDF-87E2-D7BAAFFB8E5E}"/>
            </a:ext>
          </a:extLst>
        </xdr:cNvPr>
        <xdr:cNvSpPr/>
      </xdr:nvSpPr>
      <xdr:spPr>
        <a:xfrm>
          <a:off x="9115425" y="13039725"/>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平野区</a:t>
          </a:r>
        </a:p>
      </xdr:txBody>
    </xdr:sp>
    <xdr:clientData/>
  </xdr:twoCellAnchor>
  <xdr:twoCellAnchor>
    <xdr:from>
      <xdr:col>13</xdr:col>
      <xdr:colOff>542923</xdr:colOff>
      <xdr:row>73</xdr:row>
      <xdr:rowOff>152400</xdr:rowOff>
    </xdr:from>
    <xdr:to>
      <xdr:col>15</xdr:col>
      <xdr:colOff>47624</xdr:colOff>
      <xdr:row>75</xdr:row>
      <xdr:rowOff>85725</xdr:rowOff>
    </xdr:to>
    <xdr:sp macro="" textlink="">
      <xdr:nvSpPr>
        <xdr:cNvPr id="55" name="正方形/長方形 54">
          <a:extLst>
            <a:ext uri="{FF2B5EF4-FFF2-40B4-BE49-F238E27FC236}">
              <a16:creationId xmlns:a16="http://schemas.microsoft.com/office/drawing/2014/main" id="{0F4CE334-2FB0-4075-A8C0-33FD0B56CD78}"/>
            </a:ext>
          </a:extLst>
        </xdr:cNvPr>
        <xdr:cNvSpPr/>
      </xdr:nvSpPr>
      <xdr:spPr>
        <a:xfrm>
          <a:off x="8362948" y="12744450"/>
          <a:ext cx="8572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東住吉区</a:t>
          </a:r>
        </a:p>
      </xdr:txBody>
    </xdr:sp>
    <xdr:clientData/>
  </xdr:twoCellAnchor>
  <xdr:twoCellAnchor>
    <xdr:from>
      <xdr:col>12</xdr:col>
      <xdr:colOff>9525</xdr:colOff>
      <xdr:row>74</xdr:row>
      <xdr:rowOff>38100</xdr:rowOff>
    </xdr:from>
    <xdr:to>
      <xdr:col>13</xdr:col>
      <xdr:colOff>228600</xdr:colOff>
      <xdr:row>75</xdr:row>
      <xdr:rowOff>142875</xdr:rowOff>
    </xdr:to>
    <xdr:sp macro="" textlink="">
      <xdr:nvSpPr>
        <xdr:cNvPr id="56" name="正方形/長方形 55">
          <a:extLst>
            <a:ext uri="{FF2B5EF4-FFF2-40B4-BE49-F238E27FC236}">
              <a16:creationId xmlns:a16="http://schemas.microsoft.com/office/drawing/2014/main" id="{68AF967D-6924-4ECE-92F4-8ADAF452EE82}"/>
            </a:ext>
          </a:extLst>
        </xdr:cNvPr>
        <xdr:cNvSpPr/>
      </xdr:nvSpPr>
      <xdr:spPr>
        <a:xfrm>
          <a:off x="7153275" y="12801600"/>
          <a:ext cx="8953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住之江区</a:t>
          </a:r>
        </a:p>
      </xdr:txBody>
    </xdr:sp>
    <xdr:clientData/>
  </xdr:twoCellAnchor>
  <xdr:twoCellAnchor>
    <xdr:from>
      <xdr:col>13</xdr:col>
      <xdr:colOff>209549</xdr:colOff>
      <xdr:row>75</xdr:row>
      <xdr:rowOff>161925</xdr:rowOff>
    </xdr:from>
    <xdr:to>
      <xdr:col>14</xdr:col>
      <xdr:colOff>238125</xdr:colOff>
      <xdr:row>77</xdr:row>
      <xdr:rowOff>95250</xdr:rowOff>
    </xdr:to>
    <xdr:sp macro="" textlink="">
      <xdr:nvSpPr>
        <xdr:cNvPr id="57" name="正方形/長方形 56">
          <a:extLst>
            <a:ext uri="{FF2B5EF4-FFF2-40B4-BE49-F238E27FC236}">
              <a16:creationId xmlns:a16="http://schemas.microsoft.com/office/drawing/2014/main" id="{5C59B398-3F8E-4B83-A80B-D473FA7339DC}"/>
            </a:ext>
          </a:extLst>
        </xdr:cNvPr>
        <xdr:cNvSpPr/>
      </xdr:nvSpPr>
      <xdr:spPr>
        <a:xfrm>
          <a:off x="8029574" y="13096875"/>
          <a:ext cx="7048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住吉区</a:t>
          </a:r>
        </a:p>
      </xdr:txBody>
    </xdr:sp>
    <xdr:clientData/>
  </xdr:twoCellAnchor>
  <xdr:twoCellAnchor>
    <xdr:from>
      <xdr:col>11</xdr:col>
      <xdr:colOff>133350</xdr:colOff>
      <xdr:row>62</xdr:row>
      <xdr:rowOff>9525</xdr:rowOff>
    </xdr:from>
    <xdr:to>
      <xdr:col>12</xdr:col>
      <xdr:colOff>295274</xdr:colOff>
      <xdr:row>63</xdr:row>
      <xdr:rowOff>114300</xdr:rowOff>
    </xdr:to>
    <xdr:sp macro="" textlink="">
      <xdr:nvSpPr>
        <xdr:cNvPr id="58" name="正方形/長方形 57">
          <a:extLst>
            <a:ext uri="{FF2B5EF4-FFF2-40B4-BE49-F238E27FC236}">
              <a16:creationId xmlns:a16="http://schemas.microsoft.com/office/drawing/2014/main" id="{C8F02BE6-EC2C-4817-9DC9-AED680CF4354}"/>
            </a:ext>
          </a:extLst>
        </xdr:cNvPr>
        <xdr:cNvSpPr/>
      </xdr:nvSpPr>
      <xdr:spPr>
        <a:xfrm>
          <a:off x="6600825" y="10715625"/>
          <a:ext cx="838199"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西淀川区</a:t>
          </a:r>
        </a:p>
      </xdr:txBody>
    </xdr:sp>
    <xdr:clientData/>
  </xdr:twoCellAnchor>
  <xdr:twoCellAnchor>
    <xdr:from>
      <xdr:col>12</xdr:col>
      <xdr:colOff>285750</xdr:colOff>
      <xdr:row>59</xdr:row>
      <xdr:rowOff>133350</xdr:rowOff>
    </xdr:from>
    <xdr:to>
      <xdr:col>13</xdr:col>
      <xdr:colOff>295275</xdr:colOff>
      <xdr:row>61</xdr:row>
      <xdr:rowOff>66675</xdr:rowOff>
    </xdr:to>
    <xdr:sp macro="" textlink="">
      <xdr:nvSpPr>
        <xdr:cNvPr id="59" name="正方形/長方形 58">
          <a:extLst>
            <a:ext uri="{FF2B5EF4-FFF2-40B4-BE49-F238E27FC236}">
              <a16:creationId xmlns:a16="http://schemas.microsoft.com/office/drawing/2014/main" id="{999F11F3-23A3-4650-8F45-43B8BE02657D}"/>
            </a:ext>
          </a:extLst>
        </xdr:cNvPr>
        <xdr:cNvSpPr/>
      </xdr:nvSpPr>
      <xdr:spPr>
        <a:xfrm>
          <a:off x="7429500" y="10325100"/>
          <a:ext cx="6858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淀川区</a:t>
          </a:r>
        </a:p>
      </xdr:txBody>
    </xdr:sp>
    <xdr:clientData/>
  </xdr:twoCellAnchor>
  <xdr:twoCellAnchor>
    <xdr:from>
      <xdr:col>13</xdr:col>
      <xdr:colOff>381000</xdr:colOff>
      <xdr:row>57</xdr:row>
      <xdr:rowOff>133350</xdr:rowOff>
    </xdr:from>
    <xdr:to>
      <xdr:col>14</xdr:col>
      <xdr:colOff>523875</xdr:colOff>
      <xdr:row>59</xdr:row>
      <xdr:rowOff>66675</xdr:rowOff>
    </xdr:to>
    <xdr:sp macro="" textlink="">
      <xdr:nvSpPr>
        <xdr:cNvPr id="60" name="正方形/長方形 59">
          <a:extLst>
            <a:ext uri="{FF2B5EF4-FFF2-40B4-BE49-F238E27FC236}">
              <a16:creationId xmlns:a16="http://schemas.microsoft.com/office/drawing/2014/main" id="{06CEF626-F197-4F61-897E-08A93BE89564}"/>
            </a:ext>
          </a:extLst>
        </xdr:cNvPr>
        <xdr:cNvSpPr/>
      </xdr:nvSpPr>
      <xdr:spPr>
        <a:xfrm>
          <a:off x="8201025" y="9982200"/>
          <a:ext cx="8191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東淀川区</a:t>
          </a:r>
        </a:p>
      </xdr:txBody>
    </xdr:sp>
    <xdr:clientData/>
  </xdr:twoCellAnchor>
  <xdr:twoCellAnchor>
    <xdr:from>
      <xdr:col>14</xdr:col>
      <xdr:colOff>238124</xdr:colOff>
      <xdr:row>59</xdr:row>
      <xdr:rowOff>161925</xdr:rowOff>
    </xdr:from>
    <xdr:to>
      <xdr:col>15</xdr:col>
      <xdr:colOff>104774</xdr:colOff>
      <xdr:row>61</xdr:row>
      <xdr:rowOff>95250</xdr:rowOff>
    </xdr:to>
    <xdr:sp macro="" textlink="">
      <xdr:nvSpPr>
        <xdr:cNvPr id="61" name="正方形/長方形 60">
          <a:extLst>
            <a:ext uri="{FF2B5EF4-FFF2-40B4-BE49-F238E27FC236}">
              <a16:creationId xmlns:a16="http://schemas.microsoft.com/office/drawing/2014/main" id="{9A07607D-AC58-448B-AFFF-03228511D227}"/>
            </a:ext>
          </a:extLst>
        </xdr:cNvPr>
        <xdr:cNvSpPr/>
      </xdr:nvSpPr>
      <xdr:spPr>
        <a:xfrm>
          <a:off x="8734424" y="10353675"/>
          <a:ext cx="5429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旭区</a:t>
          </a:r>
        </a:p>
      </xdr:txBody>
    </xdr:sp>
    <xdr:clientData/>
  </xdr:twoCellAnchor>
  <xdr:twoCellAnchor>
    <xdr:from>
      <xdr:col>14</xdr:col>
      <xdr:colOff>28575</xdr:colOff>
      <xdr:row>63</xdr:row>
      <xdr:rowOff>152400</xdr:rowOff>
    </xdr:from>
    <xdr:to>
      <xdr:col>15</xdr:col>
      <xdr:colOff>66675</xdr:colOff>
      <xdr:row>65</xdr:row>
      <xdr:rowOff>85725</xdr:rowOff>
    </xdr:to>
    <xdr:sp macro="" textlink="">
      <xdr:nvSpPr>
        <xdr:cNvPr id="62" name="正方形/長方形 61">
          <a:extLst>
            <a:ext uri="{FF2B5EF4-FFF2-40B4-BE49-F238E27FC236}">
              <a16:creationId xmlns:a16="http://schemas.microsoft.com/office/drawing/2014/main" id="{F8536283-9071-4186-B664-D6FB39350EEA}"/>
            </a:ext>
          </a:extLst>
        </xdr:cNvPr>
        <xdr:cNvSpPr/>
      </xdr:nvSpPr>
      <xdr:spPr>
        <a:xfrm>
          <a:off x="8524875" y="11029950"/>
          <a:ext cx="7143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城東区</a:t>
          </a:r>
        </a:p>
      </xdr:txBody>
    </xdr:sp>
    <xdr:clientData/>
  </xdr:twoCellAnchor>
  <xdr:twoCellAnchor>
    <xdr:from>
      <xdr:col>12</xdr:col>
      <xdr:colOff>152400</xdr:colOff>
      <xdr:row>63</xdr:row>
      <xdr:rowOff>152400</xdr:rowOff>
    </xdr:from>
    <xdr:to>
      <xdr:col>13</xdr:col>
      <xdr:colOff>180975</xdr:colOff>
      <xdr:row>65</xdr:row>
      <xdr:rowOff>85725</xdr:rowOff>
    </xdr:to>
    <xdr:sp macro="" textlink="">
      <xdr:nvSpPr>
        <xdr:cNvPr id="63" name="正方形/長方形 62">
          <a:extLst>
            <a:ext uri="{FF2B5EF4-FFF2-40B4-BE49-F238E27FC236}">
              <a16:creationId xmlns:a16="http://schemas.microsoft.com/office/drawing/2014/main" id="{DB6E769B-670A-4F83-B46F-3C9AF12B0234}"/>
            </a:ext>
          </a:extLst>
        </xdr:cNvPr>
        <xdr:cNvSpPr/>
      </xdr:nvSpPr>
      <xdr:spPr>
        <a:xfrm>
          <a:off x="7296150" y="11029950"/>
          <a:ext cx="7048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福島区</a:t>
          </a:r>
        </a:p>
      </xdr:txBody>
    </xdr:sp>
    <xdr:clientData/>
  </xdr:twoCellAnchor>
  <xdr:twoCellAnchor>
    <xdr:from>
      <xdr:col>12</xdr:col>
      <xdr:colOff>619125</xdr:colOff>
      <xdr:row>62</xdr:row>
      <xdr:rowOff>0</xdr:rowOff>
    </xdr:from>
    <xdr:to>
      <xdr:col>13</xdr:col>
      <xdr:colOff>495300</xdr:colOff>
      <xdr:row>63</xdr:row>
      <xdr:rowOff>104775</xdr:rowOff>
    </xdr:to>
    <xdr:sp macro="" textlink="">
      <xdr:nvSpPr>
        <xdr:cNvPr id="64" name="正方形/長方形 63">
          <a:extLst>
            <a:ext uri="{FF2B5EF4-FFF2-40B4-BE49-F238E27FC236}">
              <a16:creationId xmlns:a16="http://schemas.microsoft.com/office/drawing/2014/main" id="{47828374-6B26-45B6-9CA4-9312913CB585}"/>
            </a:ext>
          </a:extLst>
        </xdr:cNvPr>
        <xdr:cNvSpPr/>
      </xdr:nvSpPr>
      <xdr:spPr>
        <a:xfrm>
          <a:off x="7762875" y="10706100"/>
          <a:ext cx="5524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北区</a:t>
          </a:r>
        </a:p>
      </xdr:txBody>
    </xdr:sp>
    <xdr:clientData/>
  </xdr:twoCellAnchor>
  <xdr:twoCellAnchor>
    <xdr:from>
      <xdr:col>13</xdr:col>
      <xdr:colOff>542924</xdr:colOff>
      <xdr:row>61</xdr:row>
      <xdr:rowOff>152400</xdr:rowOff>
    </xdr:from>
    <xdr:to>
      <xdr:col>14</xdr:col>
      <xdr:colOff>600075</xdr:colOff>
      <xdr:row>63</xdr:row>
      <xdr:rowOff>85725</xdr:rowOff>
    </xdr:to>
    <xdr:sp macro="" textlink="">
      <xdr:nvSpPr>
        <xdr:cNvPr id="65" name="正方形/長方形 64">
          <a:extLst>
            <a:ext uri="{FF2B5EF4-FFF2-40B4-BE49-F238E27FC236}">
              <a16:creationId xmlns:a16="http://schemas.microsoft.com/office/drawing/2014/main" id="{A4626242-6EA2-4462-9418-7B53DB6517B8}"/>
            </a:ext>
          </a:extLst>
        </xdr:cNvPr>
        <xdr:cNvSpPr/>
      </xdr:nvSpPr>
      <xdr:spPr>
        <a:xfrm>
          <a:off x="8362949" y="10687050"/>
          <a:ext cx="733426"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都島区</a:t>
          </a:r>
        </a:p>
      </xdr:txBody>
    </xdr:sp>
    <xdr:clientData/>
  </xdr:twoCellAnchor>
  <xdr:twoCellAnchor>
    <xdr:from>
      <xdr:col>13</xdr:col>
      <xdr:colOff>409575</xdr:colOff>
      <xdr:row>68</xdr:row>
      <xdr:rowOff>38100</xdr:rowOff>
    </xdr:from>
    <xdr:to>
      <xdr:col>14</xdr:col>
      <xdr:colOff>571500</xdr:colOff>
      <xdr:row>69</xdr:row>
      <xdr:rowOff>142875</xdr:rowOff>
    </xdr:to>
    <xdr:sp macro="" textlink="">
      <xdr:nvSpPr>
        <xdr:cNvPr id="66" name="正方形/長方形 65">
          <a:extLst>
            <a:ext uri="{FF2B5EF4-FFF2-40B4-BE49-F238E27FC236}">
              <a16:creationId xmlns:a16="http://schemas.microsoft.com/office/drawing/2014/main" id="{6488D157-1037-4C70-A123-EC2DB11CB4AE}"/>
            </a:ext>
          </a:extLst>
        </xdr:cNvPr>
        <xdr:cNvSpPr/>
      </xdr:nvSpPr>
      <xdr:spPr>
        <a:xfrm>
          <a:off x="8229600" y="11772900"/>
          <a:ext cx="8382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天王寺区</a:t>
          </a:r>
        </a:p>
      </xdr:txBody>
    </xdr:sp>
    <xdr:clientData/>
  </xdr:twoCellAnchor>
  <xdr:twoCellAnchor>
    <xdr:from>
      <xdr:col>13</xdr:col>
      <xdr:colOff>228600</xdr:colOff>
      <xdr:row>65</xdr:row>
      <xdr:rowOff>133350</xdr:rowOff>
    </xdr:from>
    <xdr:to>
      <xdr:col>14</xdr:col>
      <xdr:colOff>219075</xdr:colOff>
      <xdr:row>67</xdr:row>
      <xdr:rowOff>66675</xdr:rowOff>
    </xdr:to>
    <xdr:sp macro="" textlink="">
      <xdr:nvSpPr>
        <xdr:cNvPr id="67" name="正方形/長方形 66">
          <a:extLst>
            <a:ext uri="{FF2B5EF4-FFF2-40B4-BE49-F238E27FC236}">
              <a16:creationId xmlns:a16="http://schemas.microsoft.com/office/drawing/2014/main" id="{A38A511C-801D-4FD3-862F-69358CA70C3F}"/>
            </a:ext>
          </a:extLst>
        </xdr:cNvPr>
        <xdr:cNvSpPr/>
      </xdr:nvSpPr>
      <xdr:spPr>
        <a:xfrm>
          <a:off x="8048625" y="11353800"/>
          <a:ext cx="6667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中央区</a:t>
          </a:r>
        </a:p>
      </xdr:txBody>
    </xdr:sp>
    <xdr:clientData/>
  </xdr:twoCellAnchor>
  <xdr:twoCellAnchor>
    <xdr:from>
      <xdr:col>12</xdr:col>
      <xdr:colOff>371476</xdr:colOff>
      <xdr:row>66</xdr:row>
      <xdr:rowOff>28575</xdr:rowOff>
    </xdr:from>
    <xdr:to>
      <xdr:col>13</xdr:col>
      <xdr:colOff>209551</xdr:colOff>
      <xdr:row>67</xdr:row>
      <xdr:rowOff>133350</xdr:rowOff>
    </xdr:to>
    <xdr:sp macro="" textlink="">
      <xdr:nvSpPr>
        <xdr:cNvPr id="68" name="正方形/長方形 67">
          <a:extLst>
            <a:ext uri="{FF2B5EF4-FFF2-40B4-BE49-F238E27FC236}">
              <a16:creationId xmlns:a16="http://schemas.microsoft.com/office/drawing/2014/main" id="{448A79F5-D8A1-478E-8D29-E37A22291D47}"/>
            </a:ext>
          </a:extLst>
        </xdr:cNvPr>
        <xdr:cNvSpPr/>
      </xdr:nvSpPr>
      <xdr:spPr>
        <a:xfrm>
          <a:off x="7515226" y="11420475"/>
          <a:ext cx="5143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西区</a:t>
          </a:r>
        </a:p>
      </xdr:txBody>
    </xdr:sp>
    <xdr:clientData/>
  </xdr:twoCellAnchor>
  <xdr:twoCellAnchor>
    <xdr:from>
      <xdr:col>11</xdr:col>
      <xdr:colOff>419100</xdr:colOff>
      <xdr:row>68</xdr:row>
      <xdr:rowOff>66675</xdr:rowOff>
    </xdr:from>
    <xdr:to>
      <xdr:col>12</xdr:col>
      <xdr:colOff>314325</xdr:colOff>
      <xdr:row>70</xdr:row>
      <xdr:rowOff>0</xdr:rowOff>
    </xdr:to>
    <xdr:sp macro="" textlink="">
      <xdr:nvSpPr>
        <xdr:cNvPr id="69" name="正方形/長方形 68">
          <a:extLst>
            <a:ext uri="{FF2B5EF4-FFF2-40B4-BE49-F238E27FC236}">
              <a16:creationId xmlns:a16="http://schemas.microsoft.com/office/drawing/2014/main" id="{47DA2435-2C2E-4B33-B8DD-584608378FE5}"/>
            </a:ext>
          </a:extLst>
        </xdr:cNvPr>
        <xdr:cNvSpPr/>
      </xdr:nvSpPr>
      <xdr:spPr>
        <a:xfrm>
          <a:off x="6886575" y="11801475"/>
          <a:ext cx="5715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港区</a:t>
          </a:r>
        </a:p>
      </xdr:txBody>
    </xdr:sp>
    <xdr:clientData/>
  </xdr:twoCellAnchor>
  <xdr:twoCellAnchor>
    <xdr:from>
      <xdr:col>11</xdr:col>
      <xdr:colOff>209550</xdr:colOff>
      <xdr:row>65</xdr:row>
      <xdr:rowOff>142875</xdr:rowOff>
    </xdr:from>
    <xdr:to>
      <xdr:col>12</xdr:col>
      <xdr:colOff>219075</xdr:colOff>
      <xdr:row>67</xdr:row>
      <xdr:rowOff>76200</xdr:rowOff>
    </xdr:to>
    <xdr:sp macro="" textlink="">
      <xdr:nvSpPr>
        <xdr:cNvPr id="70" name="正方形/長方形 69">
          <a:extLst>
            <a:ext uri="{FF2B5EF4-FFF2-40B4-BE49-F238E27FC236}">
              <a16:creationId xmlns:a16="http://schemas.microsoft.com/office/drawing/2014/main" id="{13F6976C-C7E3-4D06-9138-87AFE1BB99AF}"/>
            </a:ext>
          </a:extLst>
        </xdr:cNvPr>
        <xdr:cNvSpPr/>
      </xdr:nvSpPr>
      <xdr:spPr>
        <a:xfrm>
          <a:off x="6677025" y="11363325"/>
          <a:ext cx="6858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此花区</a:t>
          </a:r>
        </a:p>
      </xdr:txBody>
    </xdr:sp>
    <xdr:clientData/>
  </xdr:twoCellAnchor>
  <xdr:twoCellAnchor>
    <xdr:from>
      <xdr:col>13</xdr:col>
      <xdr:colOff>257173</xdr:colOff>
      <xdr:row>72</xdr:row>
      <xdr:rowOff>19050</xdr:rowOff>
    </xdr:from>
    <xdr:to>
      <xdr:col>14</xdr:col>
      <xdr:colOff>447675</xdr:colOff>
      <xdr:row>73</xdr:row>
      <xdr:rowOff>123825</xdr:rowOff>
    </xdr:to>
    <xdr:sp macro="" textlink="">
      <xdr:nvSpPr>
        <xdr:cNvPr id="71" name="正方形/長方形 70">
          <a:extLst>
            <a:ext uri="{FF2B5EF4-FFF2-40B4-BE49-F238E27FC236}">
              <a16:creationId xmlns:a16="http://schemas.microsoft.com/office/drawing/2014/main" id="{7465AF94-9A2A-4634-904E-E6BE2F3E65EE}"/>
            </a:ext>
          </a:extLst>
        </xdr:cNvPr>
        <xdr:cNvSpPr/>
      </xdr:nvSpPr>
      <xdr:spPr>
        <a:xfrm>
          <a:off x="8077198" y="12439650"/>
          <a:ext cx="866777"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阿倍野区</a:t>
          </a:r>
        </a:p>
      </xdr:txBody>
    </xdr:sp>
    <xdr:clientData/>
  </xdr:twoCellAnchor>
  <xdr:twoCellAnchor>
    <xdr:from>
      <xdr:col>12</xdr:col>
      <xdr:colOff>581024</xdr:colOff>
      <xdr:row>70</xdr:row>
      <xdr:rowOff>66675</xdr:rowOff>
    </xdr:from>
    <xdr:to>
      <xdr:col>13</xdr:col>
      <xdr:colOff>609600</xdr:colOff>
      <xdr:row>72</xdr:row>
      <xdr:rowOff>0</xdr:rowOff>
    </xdr:to>
    <xdr:sp macro="" textlink="">
      <xdr:nvSpPr>
        <xdr:cNvPr id="72" name="正方形/長方形 71">
          <a:extLst>
            <a:ext uri="{FF2B5EF4-FFF2-40B4-BE49-F238E27FC236}">
              <a16:creationId xmlns:a16="http://schemas.microsoft.com/office/drawing/2014/main" id="{2C81D8A4-13CA-4B2A-94AB-13598ADFE2BA}"/>
            </a:ext>
          </a:extLst>
        </xdr:cNvPr>
        <xdr:cNvSpPr/>
      </xdr:nvSpPr>
      <xdr:spPr>
        <a:xfrm>
          <a:off x="7724774" y="12144375"/>
          <a:ext cx="7048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西成区</a:t>
          </a:r>
        </a:p>
      </xdr:txBody>
    </xdr:sp>
    <xdr:clientData/>
  </xdr:twoCellAnchor>
  <xdr:twoCellAnchor>
    <xdr:from>
      <xdr:col>11</xdr:col>
      <xdr:colOff>561975</xdr:colOff>
      <xdr:row>71</xdr:row>
      <xdr:rowOff>57150</xdr:rowOff>
    </xdr:from>
    <xdr:to>
      <xdr:col>12</xdr:col>
      <xdr:colOff>561975</xdr:colOff>
      <xdr:row>72</xdr:row>
      <xdr:rowOff>161925</xdr:rowOff>
    </xdr:to>
    <xdr:sp macro="" textlink="">
      <xdr:nvSpPr>
        <xdr:cNvPr id="73" name="正方形/長方形 72">
          <a:extLst>
            <a:ext uri="{FF2B5EF4-FFF2-40B4-BE49-F238E27FC236}">
              <a16:creationId xmlns:a16="http://schemas.microsoft.com/office/drawing/2014/main" id="{12BA3ABD-C346-4765-9746-3695FCDCE3B4}"/>
            </a:ext>
          </a:extLst>
        </xdr:cNvPr>
        <xdr:cNvSpPr/>
      </xdr:nvSpPr>
      <xdr:spPr>
        <a:xfrm>
          <a:off x="7029450" y="12306300"/>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大正区</a:t>
          </a:r>
        </a:p>
      </xdr:txBody>
    </xdr:sp>
    <xdr:clientData/>
  </xdr:twoCellAnchor>
  <xdr:twoCellAnchor>
    <xdr:from>
      <xdr:col>12</xdr:col>
      <xdr:colOff>400050</xdr:colOff>
      <xdr:row>68</xdr:row>
      <xdr:rowOff>38100</xdr:rowOff>
    </xdr:from>
    <xdr:to>
      <xdr:col>13</xdr:col>
      <xdr:colOff>381000</xdr:colOff>
      <xdr:row>69</xdr:row>
      <xdr:rowOff>142875</xdr:rowOff>
    </xdr:to>
    <xdr:sp macro="" textlink="">
      <xdr:nvSpPr>
        <xdr:cNvPr id="74" name="正方形/長方形 73">
          <a:extLst>
            <a:ext uri="{FF2B5EF4-FFF2-40B4-BE49-F238E27FC236}">
              <a16:creationId xmlns:a16="http://schemas.microsoft.com/office/drawing/2014/main" id="{1B37BBFA-B05B-4EA3-95F6-F886B712D492}"/>
            </a:ext>
          </a:extLst>
        </xdr:cNvPr>
        <xdr:cNvSpPr/>
      </xdr:nvSpPr>
      <xdr:spPr>
        <a:xfrm>
          <a:off x="7543800" y="11772900"/>
          <a:ext cx="6572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浪速区</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77389</xdr:colOff>
      <xdr:row>17</xdr:row>
      <xdr:rowOff>46038</xdr:rowOff>
    </xdr:from>
    <xdr:to>
      <xdr:col>16</xdr:col>
      <xdr:colOff>525858</xdr:colOff>
      <xdr:row>19</xdr:row>
      <xdr:rowOff>144463</xdr:rowOff>
    </xdr:to>
    <xdr:sp macro="" textlink="">
      <xdr:nvSpPr>
        <xdr:cNvPr id="5" name="右矢印 4">
          <a:extLst>
            <a:ext uri="{FF2B5EF4-FFF2-40B4-BE49-F238E27FC236}">
              <a16:creationId xmlns:a16="http://schemas.microsoft.com/office/drawing/2014/main" id="{00000000-0008-0000-0F00-000005000000}"/>
            </a:ext>
          </a:extLst>
        </xdr:cNvPr>
        <xdr:cNvSpPr>
          <a:spLocks noChangeAspect="1"/>
        </xdr:cNvSpPr>
      </xdr:nvSpPr>
      <xdr:spPr>
        <a:xfrm>
          <a:off x="7821214" y="3408363"/>
          <a:ext cx="448469" cy="498475"/>
        </a:xfrm>
        <a:prstGeom prst="rightArrow">
          <a:avLst/>
        </a:prstGeom>
        <a:solidFill>
          <a:srgbClr val="D9D9D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125067</xdr:colOff>
      <xdr:row>8</xdr:row>
      <xdr:rowOff>9525</xdr:rowOff>
    </xdr:from>
    <xdr:to>
      <xdr:col>12</xdr:col>
      <xdr:colOff>415718</xdr:colOff>
      <xdr:row>9</xdr:row>
      <xdr:rowOff>53708</xdr:rowOff>
    </xdr:to>
    <xdr:sp macro="" textlink="">
      <xdr:nvSpPr>
        <xdr:cNvPr id="4" name="正方形/長方形 3">
          <a:extLst>
            <a:ext uri="{FF2B5EF4-FFF2-40B4-BE49-F238E27FC236}">
              <a16:creationId xmlns:a16="http://schemas.microsoft.com/office/drawing/2014/main" id="{0DBD412C-7DB6-4986-8343-4041102BD566}"/>
            </a:ext>
          </a:extLst>
        </xdr:cNvPr>
        <xdr:cNvSpPr/>
      </xdr:nvSpPr>
      <xdr:spPr>
        <a:xfrm flipH="1">
          <a:off x="6544917" y="1409700"/>
          <a:ext cx="452576" cy="2442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en-US" altLang="ja-JP" sz="800">
              <a:solidFill>
                <a:sysClr val="windowText" lastClr="000000"/>
              </a:solidFill>
              <a:latin typeface="ＭＳ Ｐ明朝" pitchFamily="18" charset="-128"/>
              <a:ea typeface="ＭＳ Ｐ明朝" pitchFamily="18" charset="-128"/>
            </a:rPr>
            <a:t>※</a:t>
          </a:r>
          <a:endParaRPr kumimoji="1" lang="ja-JP" altLang="en-US" sz="800">
            <a:solidFill>
              <a:sysClr val="windowText" lastClr="000000"/>
            </a:solidFill>
            <a:latin typeface="ＭＳ Ｐ明朝" pitchFamily="18" charset="-128"/>
            <a:ea typeface="ＭＳ Ｐ明朝" pitchFamily="18" charset="-128"/>
          </a:endParaRPr>
        </a:p>
      </xdr:txBody>
    </xdr:sp>
    <xdr:clientData/>
  </xdr:twoCellAnchor>
  <xdr:twoCellAnchor>
    <xdr:from>
      <xdr:col>17</xdr:col>
      <xdr:colOff>34558</xdr:colOff>
      <xdr:row>8</xdr:row>
      <xdr:rowOff>6569</xdr:rowOff>
    </xdr:from>
    <xdr:to>
      <xdr:col>18</xdr:col>
      <xdr:colOff>3843</xdr:colOff>
      <xdr:row>9</xdr:row>
      <xdr:rowOff>53708</xdr:rowOff>
    </xdr:to>
    <xdr:sp macro="" textlink="">
      <xdr:nvSpPr>
        <xdr:cNvPr id="6" name="正方形/長方形 4">
          <a:extLst>
            <a:ext uri="{FF2B5EF4-FFF2-40B4-BE49-F238E27FC236}">
              <a16:creationId xmlns:a16="http://schemas.microsoft.com/office/drawing/2014/main" id="{38C49771-3E49-4387-8B62-7E8A3A901D53}"/>
            </a:ext>
          </a:extLst>
        </xdr:cNvPr>
        <xdr:cNvSpPr/>
      </xdr:nvSpPr>
      <xdr:spPr>
        <a:xfrm flipH="1">
          <a:off x="9359533" y="1406744"/>
          <a:ext cx="550310" cy="2471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en-US" altLang="ja-JP" sz="800">
              <a:solidFill>
                <a:sysClr val="windowText" lastClr="000000"/>
              </a:solidFill>
              <a:latin typeface="ＭＳ Ｐ明朝" pitchFamily="18" charset="-128"/>
              <a:ea typeface="ＭＳ Ｐ明朝" pitchFamily="18" charset="-128"/>
            </a:rPr>
            <a:t>※</a:t>
          </a:r>
          <a:endParaRPr kumimoji="1" lang="ja-JP" altLang="en-US" sz="800">
            <a:solidFill>
              <a:sysClr val="windowText" lastClr="000000"/>
            </a:solidFill>
            <a:latin typeface="ＭＳ Ｐ明朝" pitchFamily="18" charset="-128"/>
            <a:ea typeface="ＭＳ Ｐ明朝" pitchFamily="18" charset="-128"/>
          </a:endParaRPr>
        </a:p>
      </xdr:txBody>
    </xdr:sp>
    <xdr:clientData/>
  </xdr:twoCellAnchor>
  <xdr:twoCellAnchor>
    <xdr:from>
      <xdr:col>12</xdr:col>
      <xdr:colOff>125067</xdr:colOff>
      <xdr:row>8</xdr:row>
      <xdr:rowOff>9525</xdr:rowOff>
    </xdr:from>
    <xdr:to>
      <xdr:col>12</xdr:col>
      <xdr:colOff>415718</xdr:colOff>
      <xdr:row>9</xdr:row>
      <xdr:rowOff>53708</xdr:rowOff>
    </xdr:to>
    <xdr:sp macro="" textlink="">
      <xdr:nvSpPr>
        <xdr:cNvPr id="8" name="正方形/長方形 6">
          <a:extLst>
            <a:ext uri="{FF2B5EF4-FFF2-40B4-BE49-F238E27FC236}">
              <a16:creationId xmlns:a16="http://schemas.microsoft.com/office/drawing/2014/main" id="{4F82B58F-356C-4CBC-BECE-761054725A70}"/>
            </a:ext>
          </a:extLst>
        </xdr:cNvPr>
        <xdr:cNvSpPr/>
      </xdr:nvSpPr>
      <xdr:spPr>
        <a:xfrm flipH="1">
          <a:off x="6544917" y="1409700"/>
          <a:ext cx="452576" cy="2442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en-US" altLang="ja-JP" sz="800">
              <a:solidFill>
                <a:sysClr val="windowText" lastClr="000000"/>
              </a:solidFill>
              <a:latin typeface="ＭＳ Ｐ明朝" pitchFamily="18" charset="-128"/>
              <a:ea typeface="ＭＳ Ｐ明朝" pitchFamily="18" charset="-128"/>
            </a:rPr>
            <a:t>※</a:t>
          </a:r>
          <a:endParaRPr kumimoji="1" lang="ja-JP" altLang="en-US" sz="800">
            <a:solidFill>
              <a:sysClr val="windowText" lastClr="000000"/>
            </a:solidFill>
            <a:latin typeface="ＭＳ Ｐ明朝" pitchFamily="18" charset="-128"/>
            <a:ea typeface="ＭＳ Ｐ明朝" pitchFamily="18" charset="-128"/>
          </a:endParaRPr>
        </a:p>
      </xdr:txBody>
    </xdr:sp>
    <xdr:clientData/>
  </xdr:twoCellAnchor>
  <xdr:twoCellAnchor>
    <xdr:from>
      <xdr:col>12</xdr:col>
      <xdr:colOff>125067</xdr:colOff>
      <xdr:row>8</xdr:row>
      <xdr:rowOff>9525</xdr:rowOff>
    </xdr:from>
    <xdr:to>
      <xdr:col>12</xdr:col>
      <xdr:colOff>415718</xdr:colOff>
      <xdr:row>9</xdr:row>
      <xdr:rowOff>53708</xdr:rowOff>
    </xdr:to>
    <xdr:sp macro="" textlink="">
      <xdr:nvSpPr>
        <xdr:cNvPr id="10" name="正方形/長方形 9">
          <a:extLst>
            <a:ext uri="{FF2B5EF4-FFF2-40B4-BE49-F238E27FC236}">
              <a16:creationId xmlns:a16="http://schemas.microsoft.com/office/drawing/2014/main" id="{C700C7DC-F364-4158-A88E-9C8C48ADDDE8}"/>
            </a:ext>
          </a:extLst>
        </xdr:cNvPr>
        <xdr:cNvSpPr/>
      </xdr:nvSpPr>
      <xdr:spPr>
        <a:xfrm flipH="1">
          <a:off x="6544917" y="1409700"/>
          <a:ext cx="452576" cy="2442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en-US" altLang="ja-JP" sz="800">
              <a:solidFill>
                <a:sysClr val="windowText" lastClr="000000"/>
              </a:solidFill>
              <a:latin typeface="ＭＳ Ｐ明朝" pitchFamily="18" charset="-128"/>
              <a:ea typeface="ＭＳ Ｐ明朝" pitchFamily="18" charset="-128"/>
            </a:rPr>
            <a:t>※</a:t>
          </a:r>
          <a:endParaRPr kumimoji="1" lang="ja-JP" altLang="en-US" sz="800">
            <a:solidFill>
              <a:sysClr val="windowText" lastClr="000000"/>
            </a:solidFill>
            <a:latin typeface="ＭＳ Ｐ明朝" pitchFamily="18" charset="-128"/>
            <a:ea typeface="ＭＳ Ｐ明朝" pitchFamily="18"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78975</xdr:colOff>
      <xdr:row>75</xdr:row>
      <xdr:rowOff>84150</xdr:rowOff>
    </xdr:to>
    <xdr:graphicFrame macro="">
      <xdr:nvGraphicFramePr>
        <xdr:cNvPr id="3" name="グラフ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9525</xdr:colOff>
      <xdr:row>1</xdr:row>
      <xdr:rowOff>180975</xdr:rowOff>
    </xdr:from>
    <xdr:to>
      <xdr:col>17</xdr:col>
      <xdr:colOff>326625</xdr:colOff>
      <xdr:row>75</xdr:row>
      <xdr:rowOff>55576</xdr:rowOff>
    </xdr:to>
    <xdr:graphicFrame macro="">
      <xdr:nvGraphicFramePr>
        <xdr:cNvPr id="5" name="グラフ 4">
          <a:extLst>
            <a:ext uri="{FF2B5EF4-FFF2-40B4-BE49-F238E27FC236}">
              <a16:creationId xmlns:a16="http://schemas.microsoft.com/office/drawing/2014/main" id="{2AC0B0D0-C1C9-49FD-B7DB-51F68178A1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O64"/>
  <sheetViews>
    <sheetView showGridLines="0" tabSelected="1" zoomScaleNormal="100" zoomScaleSheetLayoutView="100" workbookViewId="0"/>
  </sheetViews>
  <sheetFormatPr defaultColWidth="7.625" defaultRowHeight="15.75" customHeight="1"/>
  <cols>
    <col min="1" max="1" width="4.625" style="6" customWidth="1"/>
    <col min="2" max="2" width="5.625" style="5" customWidth="1"/>
    <col min="3" max="6" width="12.625" style="6" customWidth="1"/>
    <col min="7" max="15" width="15.625" style="6" customWidth="1"/>
    <col min="16" max="16" width="3.625" style="6" customWidth="1"/>
    <col min="17" max="16384" width="7.625" style="6"/>
  </cols>
  <sheetData>
    <row r="1" spans="2:15" ht="16.5" customHeight="1">
      <c r="B1" s="4" t="s">
        <v>181</v>
      </c>
    </row>
    <row r="2" spans="2:15" s="4" customFormat="1" ht="16.5" customHeight="1" thickBot="1">
      <c r="B2" s="4" t="s">
        <v>182</v>
      </c>
    </row>
    <row r="3" spans="2:15" s="4" customFormat="1" ht="15.75" customHeight="1">
      <c r="B3" s="282"/>
      <c r="C3" s="283"/>
      <c r="D3" s="283"/>
      <c r="E3" s="283"/>
      <c r="F3" s="284"/>
      <c r="G3" s="302" t="s">
        <v>107</v>
      </c>
      <c r="H3" s="303"/>
      <c r="I3" s="303"/>
      <c r="J3" s="303"/>
      <c r="K3" s="303"/>
      <c r="L3" s="303"/>
      <c r="M3" s="304"/>
      <c r="N3" s="288" t="s">
        <v>57</v>
      </c>
      <c r="O3" s="289"/>
    </row>
    <row r="4" spans="2:15" s="4" customFormat="1" ht="15.75" customHeight="1">
      <c r="B4" s="285"/>
      <c r="C4" s="286"/>
      <c r="D4" s="286"/>
      <c r="E4" s="286"/>
      <c r="F4" s="287"/>
      <c r="G4" s="125" t="s">
        <v>108</v>
      </c>
      <c r="H4" s="125" t="s">
        <v>109</v>
      </c>
      <c r="I4" s="125" t="s">
        <v>110</v>
      </c>
      <c r="J4" s="125" t="s">
        <v>111</v>
      </c>
      <c r="K4" s="125" t="s">
        <v>112</v>
      </c>
      <c r="L4" s="125" t="s">
        <v>113</v>
      </c>
      <c r="M4" s="125" t="s">
        <v>114</v>
      </c>
      <c r="N4" s="65" t="s">
        <v>164</v>
      </c>
      <c r="O4" s="126" t="s">
        <v>155</v>
      </c>
    </row>
    <row r="5" spans="2:15" ht="15.75" customHeight="1">
      <c r="B5" s="66" t="s">
        <v>58</v>
      </c>
      <c r="C5" s="290" t="s">
        <v>123</v>
      </c>
      <c r="D5" s="291"/>
      <c r="E5" s="291"/>
      <c r="F5" s="292"/>
      <c r="G5" s="135">
        <v>726684770.79666495</v>
      </c>
      <c r="H5" s="135">
        <v>1932337183.9399199</v>
      </c>
      <c r="I5" s="135">
        <v>97163674859.894302</v>
      </c>
      <c r="J5" s="135">
        <v>93464093691.112793</v>
      </c>
      <c r="K5" s="135">
        <v>57817000370.684303</v>
      </c>
      <c r="L5" s="135">
        <v>24637862336.654099</v>
      </c>
      <c r="M5" s="135">
        <v>7012706447.0303497</v>
      </c>
      <c r="N5" s="136">
        <v>282754359660.11243</v>
      </c>
      <c r="O5" s="67"/>
    </row>
    <row r="6" spans="2:15" ht="15.75" customHeight="1">
      <c r="B6" s="68" t="s">
        <v>59</v>
      </c>
      <c r="C6" s="293" t="s">
        <v>124</v>
      </c>
      <c r="D6" s="294"/>
      <c r="E6" s="294"/>
      <c r="F6" s="295"/>
      <c r="G6" s="137">
        <v>653484358.10312498</v>
      </c>
      <c r="H6" s="137">
        <v>1709332944.52072</v>
      </c>
      <c r="I6" s="137">
        <v>86407246571.363998</v>
      </c>
      <c r="J6" s="137">
        <v>82359464875.656906</v>
      </c>
      <c r="K6" s="137">
        <v>49952049324.992203</v>
      </c>
      <c r="L6" s="137">
        <v>20691434641.416</v>
      </c>
      <c r="M6" s="137">
        <v>5667250208.5014696</v>
      </c>
      <c r="N6" s="73">
        <v>247440262924.55444</v>
      </c>
      <c r="O6" s="138">
        <v>1</v>
      </c>
    </row>
    <row r="7" spans="2:15" ht="15.75" customHeight="1">
      <c r="B7" s="69" t="s">
        <v>60</v>
      </c>
      <c r="C7" s="279" t="s">
        <v>61</v>
      </c>
      <c r="D7" s="280"/>
      <c r="E7" s="280"/>
      <c r="F7" s="281"/>
      <c r="G7" s="137">
        <v>73627431.449279994</v>
      </c>
      <c r="H7" s="137">
        <v>208145970.74434</v>
      </c>
      <c r="I7" s="137">
        <v>12676638585.6469</v>
      </c>
      <c r="J7" s="137">
        <v>13266210743.696899</v>
      </c>
      <c r="K7" s="137">
        <v>9093354629.6527004</v>
      </c>
      <c r="L7" s="137">
        <v>4422069700.94664</v>
      </c>
      <c r="M7" s="137">
        <v>1346628782.8857801</v>
      </c>
      <c r="N7" s="73">
        <v>41086675845.022545</v>
      </c>
      <c r="O7" s="138">
        <v>0.16604684847732337</v>
      </c>
    </row>
    <row r="8" spans="2:15" ht="15.75" customHeight="1">
      <c r="B8" s="70" t="s">
        <v>62</v>
      </c>
      <c r="C8" s="279" t="s">
        <v>63</v>
      </c>
      <c r="D8" s="280"/>
      <c r="E8" s="280"/>
      <c r="F8" s="281"/>
      <c r="G8" s="139">
        <v>579856926.65384495</v>
      </c>
      <c r="H8" s="139">
        <v>1501186973.7763801</v>
      </c>
      <c r="I8" s="139">
        <v>73730607985.717102</v>
      </c>
      <c r="J8" s="139">
        <v>69093254131.9599</v>
      </c>
      <c r="K8" s="139">
        <v>40858694695.3395</v>
      </c>
      <c r="L8" s="139">
        <v>16269364940.469299</v>
      </c>
      <c r="M8" s="139">
        <v>4320621425.6156902</v>
      </c>
      <c r="N8" s="73">
        <v>206353587079.53174</v>
      </c>
      <c r="O8" s="138">
        <v>0.83395315152267602</v>
      </c>
    </row>
    <row r="9" spans="2:15" ht="15.75" customHeight="1">
      <c r="B9" s="69" t="s">
        <v>64</v>
      </c>
      <c r="C9" s="279" t="s">
        <v>65</v>
      </c>
      <c r="D9" s="280"/>
      <c r="E9" s="280"/>
      <c r="F9" s="281"/>
      <c r="G9" s="139">
        <v>57405497.006839998</v>
      </c>
      <c r="H9" s="139">
        <v>184216990.09646001</v>
      </c>
      <c r="I9" s="139">
        <v>9061828761.7799301</v>
      </c>
      <c r="J9" s="139">
        <v>9345816066.6585102</v>
      </c>
      <c r="K9" s="139">
        <v>5804688151.1872797</v>
      </c>
      <c r="L9" s="139">
        <v>2420545056.1806202</v>
      </c>
      <c r="M9" s="139">
        <v>580100251.66725004</v>
      </c>
      <c r="N9" s="140">
        <v>27454600774.576889</v>
      </c>
      <c r="O9" s="141">
        <v>0.11095446007890765</v>
      </c>
    </row>
    <row r="10" spans="2:15" ht="15.75" customHeight="1">
      <c r="B10" s="71" t="s">
        <v>66</v>
      </c>
      <c r="C10" s="296" t="s">
        <v>204</v>
      </c>
      <c r="D10" s="297"/>
      <c r="E10" s="297"/>
      <c r="F10" s="298"/>
      <c r="G10" s="142">
        <v>9636304.5500000007</v>
      </c>
      <c r="H10" s="142">
        <v>30485433.965999998</v>
      </c>
      <c r="I10" s="142">
        <v>2159464680.23838</v>
      </c>
      <c r="J10" s="142">
        <v>2474743608.24684</v>
      </c>
      <c r="K10" s="142">
        <v>1615950588.85408</v>
      </c>
      <c r="L10" s="142">
        <v>678227552.99334002</v>
      </c>
      <c r="M10" s="142">
        <v>159469143.176</v>
      </c>
      <c r="N10" s="143">
        <v>7127977312.0246401</v>
      </c>
      <c r="O10" s="144">
        <v>2.8806861210772274E-2</v>
      </c>
    </row>
    <row r="11" spans="2:15" ht="15.75" customHeight="1">
      <c r="B11" s="72" t="s">
        <v>67</v>
      </c>
      <c r="C11" s="299" t="s">
        <v>68</v>
      </c>
      <c r="D11" s="300"/>
      <c r="E11" s="300"/>
      <c r="F11" s="301"/>
      <c r="G11" s="145">
        <v>47769192.456840001</v>
      </c>
      <c r="H11" s="145">
        <v>153731556.13045999</v>
      </c>
      <c r="I11" s="145">
        <v>6902364081.5415497</v>
      </c>
      <c r="J11" s="145">
        <v>6871072458.4116697</v>
      </c>
      <c r="K11" s="145">
        <v>4188737562.3332</v>
      </c>
      <c r="L11" s="145">
        <v>1742317503.1872799</v>
      </c>
      <c r="M11" s="145">
        <v>420631108.49124998</v>
      </c>
      <c r="N11" s="146">
        <v>20326623462.552246</v>
      </c>
      <c r="O11" s="147">
        <v>8.2147598868135371E-2</v>
      </c>
    </row>
    <row r="12" spans="2:15" ht="15.75" customHeight="1">
      <c r="B12" s="68" t="s">
        <v>69</v>
      </c>
      <c r="C12" s="279" t="s">
        <v>70</v>
      </c>
      <c r="D12" s="280"/>
      <c r="E12" s="280"/>
      <c r="F12" s="281"/>
      <c r="G12" s="148">
        <v>522451429.64700502</v>
      </c>
      <c r="H12" s="148">
        <v>1316969983.67992</v>
      </c>
      <c r="I12" s="148">
        <v>64668779223.937202</v>
      </c>
      <c r="J12" s="148">
        <v>59747438065.301399</v>
      </c>
      <c r="K12" s="148">
        <v>35054006544.152199</v>
      </c>
      <c r="L12" s="148">
        <v>13848819884.2887</v>
      </c>
      <c r="M12" s="148">
        <v>3740521173.9484401</v>
      </c>
      <c r="N12" s="136">
        <v>178898986304.95483</v>
      </c>
      <c r="O12" s="149">
        <v>0.72299869144376827</v>
      </c>
    </row>
    <row r="13" spans="2:15" ht="15.75" customHeight="1">
      <c r="B13" s="68" t="s">
        <v>71</v>
      </c>
      <c r="C13" s="279" t="s">
        <v>203</v>
      </c>
      <c r="D13" s="280"/>
      <c r="E13" s="280"/>
      <c r="F13" s="281"/>
      <c r="G13" s="135">
        <v>4722571.3499999996</v>
      </c>
      <c r="H13" s="135">
        <v>14486713.061000001</v>
      </c>
      <c r="I13" s="135">
        <v>989934283.00777996</v>
      </c>
      <c r="J13" s="135">
        <v>1131152825.50284</v>
      </c>
      <c r="K13" s="135">
        <v>734069770.67783999</v>
      </c>
      <c r="L13" s="135">
        <v>305624239.47053999</v>
      </c>
      <c r="M13" s="135">
        <v>70661105.365999997</v>
      </c>
      <c r="N13" s="73">
        <v>3250651508.4359999</v>
      </c>
      <c r="O13" s="74"/>
    </row>
    <row r="14" spans="2:15" ht="15.75" customHeight="1" thickBot="1">
      <c r="B14" s="68" t="s">
        <v>72</v>
      </c>
      <c r="C14" s="279" t="s">
        <v>125</v>
      </c>
      <c r="D14" s="280"/>
      <c r="E14" s="280"/>
      <c r="F14" s="281"/>
      <c r="G14" s="150">
        <v>0.56190022093519942</v>
      </c>
      <c r="H14" s="150">
        <v>0.53049342450240744</v>
      </c>
      <c r="I14" s="150">
        <v>0.58314316198319416</v>
      </c>
      <c r="J14" s="150">
        <v>0.58668826350504344</v>
      </c>
      <c r="K14" s="150">
        <v>0.61037243370971173</v>
      </c>
      <c r="L14" s="150">
        <v>0.64625437174299738</v>
      </c>
      <c r="M14" s="150">
        <v>0.69891965021338676</v>
      </c>
      <c r="N14" s="151">
        <v>0.59944427462376415</v>
      </c>
      <c r="O14" s="152"/>
    </row>
    <row r="15" spans="2:15" s="4" customFormat="1" ht="13.5" customHeight="1">
      <c r="B15" s="55" t="s">
        <v>211</v>
      </c>
      <c r="C15" s="8"/>
      <c r="D15" s="8"/>
      <c r="E15" s="8"/>
      <c r="F15" s="8"/>
      <c r="G15" s="8"/>
      <c r="H15" s="8"/>
      <c r="I15" s="8"/>
      <c r="J15" s="8"/>
      <c r="K15" s="8"/>
      <c r="L15" s="8"/>
      <c r="M15" s="8"/>
      <c r="N15" s="8"/>
      <c r="O15" s="8"/>
    </row>
    <row r="16" spans="2:15" s="4" customFormat="1" ht="13.5" customHeight="1">
      <c r="B16" s="59" t="s">
        <v>106</v>
      </c>
      <c r="C16" s="8"/>
      <c r="D16" s="8"/>
      <c r="E16" s="8"/>
      <c r="F16" s="8"/>
      <c r="G16" s="8"/>
      <c r="H16" s="8"/>
      <c r="I16" s="8"/>
      <c r="J16" s="8"/>
      <c r="K16" s="8"/>
      <c r="L16" s="8"/>
      <c r="M16" s="8"/>
      <c r="N16" s="8"/>
      <c r="O16" s="8"/>
    </row>
    <row r="17" spans="2:15" s="4" customFormat="1" ht="13.5" customHeight="1">
      <c r="B17" s="59" t="s">
        <v>212</v>
      </c>
      <c r="C17" s="8"/>
      <c r="D17" s="8"/>
      <c r="E17" s="8"/>
      <c r="F17" s="8"/>
      <c r="G17" s="8"/>
      <c r="H17" s="8"/>
      <c r="I17" s="8"/>
      <c r="J17" s="8"/>
      <c r="K17" s="8"/>
      <c r="L17" s="8"/>
      <c r="M17" s="8"/>
      <c r="N17" s="8"/>
      <c r="O17" s="8"/>
    </row>
    <row r="18" spans="2:15" s="4" customFormat="1" ht="13.5" customHeight="1">
      <c r="B18" s="60" t="s">
        <v>163</v>
      </c>
      <c r="C18" s="5"/>
      <c r="D18" s="5"/>
      <c r="E18" s="5"/>
      <c r="F18" s="5"/>
      <c r="G18" s="5"/>
      <c r="H18" s="5"/>
      <c r="I18" s="5"/>
      <c r="J18" s="5"/>
      <c r="K18" s="5"/>
      <c r="L18" s="5"/>
      <c r="M18" s="5"/>
      <c r="N18" s="5"/>
      <c r="O18" s="5"/>
    </row>
    <row r="19" spans="2:15" s="9" customFormat="1" ht="13.5" customHeight="1">
      <c r="B19" s="61" t="s">
        <v>198</v>
      </c>
      <c r="C19" s="10"/>
      <c r="D19" s="10"/>
      <c r="E19" s="10"/>
      <c r="F19" s="10"/>
      <c r="G19" s="10"/>
      <c r="H19" s="10"/>
      <c r="I19" s="10"/>
      <c r="J19" s="10"/>
      <c r="K19" s="10"/>
      <c r="L19" s="10"/>
      <c r="M19" s="10"/>
      <c r="N19" s="10"/>
      <c r="O19" s="11"/>
    </row>
    <row r="20" spans="2:15" s="9" customFormat="1" ht="13.5" customHeight="1">
      <c r="B20" s="61" t="s">
        <v>73</v>
      </c>
      <c r="G20" s="10"/>
      <c r="H20" s="10"/>
      <c r="I20" s="10"/>
      <c r="J20" s="10"/>
      <c r="K20" s="10"/>
      <c r="L20" s="10"/>
      <c r="M20" s="10"/>
      <c r="N20" s="10"/>
      <c r="O20" s="11"/>
    </row>
    <row r="21" spans="2:15" s="9" customFormat="1" ht="13.5" customHeight="1">
      <c r="B21" s="61"/>
      <c r="G21" s="10"/>
      <c r="H21" s="10"/>
      <c r="I21" s="10"/>
      <c r="J21" s="10"/>
      <c r="K21" s="10"/>
      <c r="L21" s="10"/>
      <c r="M21" s="10"/>
      <c r="N21" s="10"/>
      <c r="O21" s="11"/>
    </row>
    <row r="22" spans="2:15" s="12" customFormat="1" ht="13.5" customHeight="1"/>
    <row r="23" spans="2:15" s="9" customFormat="1" ht="16.5" customHeight="1">
      <c r="B23" s="4" t="s">
        <v>183</v>
      </c>
      <c r="C23" s="13"/>
      <c r="D23" s="13"/>
      <c r="E23" s="13"/>
      <c r="F23" s="13"/>
      <c r="G23" s="13"/>
      <c r="H23" s="13"/>
      <c r="I23" s="13"/>
      <c r="J23" s="13"/>
      <c r="K23" s="13"/>
      <c r="L23" s="13"/>
      <c r="M23" s="13"/>
      <c r="N23" s="13"/>
      <c r="O23" s="14"/>
    </row>
    <row r="24" spans="2:15" s="9" customFormat="1" ht="16.5" customHeight="1">
      <c r="B24" s="4" t="s">
        <v>182</v>
      </c>
      <c r="C24" s="15"/>
      <c r="D24" s="15"/>
      <c r="E24" s="15"/>
      <c r="F24" s="15"/>
      <c r="G24" s="15"/>
      <c r="H24" s="15"/>
      <c r="I24" s="15"/>
      <c r="J24" s="15"/>
      <c r="K24" s="15"/>
      <c r="L24" s="15"/>
      <c r="M24" s="15"/>
      <c r="N24" s="15"/>
      <c r="O24" s="16"/>
    </row>
    <row r="25" spans="2:15" s="9" customFormat="1" ht="15.75" customHeight="1">
      <c r="B25" s="17"/>
      <c r="C25" s="5"/>
      <c r="D25" s="5"/>
      <c r="E25" s="5"/>
      <c r="F25" s="5"/>
      <c r="G25" s="5"/>
      <c r="H25" s="5"/>
      <c r="I25" s="5"/>
      <c r="J25" s="5"/>
      <c r="K25" s="5"/>
      <c r="L25" s="5"/>
      <c r="M25" s="5"/>
      <c r="N25" s="5"/>
      <c r="O25" s="5"/>
    </row>
    <row r="26" spans="2:15" s="9" customFormat="1" ht="15.75" customHeight="1">
      <c r="B26" s="5"/>
      <c r="C26" s="6"/>
      <c r="D26" s="6"/>
      <c r="E26" s="6"/>
      <c r="F26" s="6"/>
      <c r="G26" s="6"/>
      <c r="H26" s="6"/>
      <c r="I26" s="6"/>
      <c r="J26" s="6"/>
      <c r="K26" s="6"/>
      <c r="L26" s="6"/>
      <c r="M26" s="6"/>
      <c r="N26" s="6"/>
      <c r="O26" s="6"/>
    </row>
    <row r="27" spans="2:15" s="9" customFormat="1" ht="15.75" customHeight="1">
      <c r="B27" s="5"/>
      <c r="C27" s="6"/>
      <c r="D27" s="6"/>
      <c r="E27" s="6"/>
      <c r="F27" s="6"/>
      <c r="G27" s="6"/>
      <c r="H27" s="6"/>
      <c r="I27" s="6"/>
      <c r="J27" s="6"/>
      <c r="K27" s="6"/>
      <c r="L27" s="6"/>
      <c r="M27" s="6"/>
      <c r="N27" s="6"/>
      <c r="O27" s="6"/>
    </row>
    <row r="28" spans="2:15" s="9" customFormat="1" ht="15.75" customHeight="1">
      <c r="B28" s="5"/>
      <c r="C28" s="6"/>
      <c r="D28" s="6"/>
      <c r="E28" s="6"/>
      <c r="F28" s="6"/>
      <c r="G28" s="6"/>
      <c r="H28" s="6"/>
      <c r="I28" s="6"/>
      <c r="J28" s="6"/>
      <c r="K28" s="6"/>
      <c r="L28" s="6"/>
      <c r="M28" s="6"/>
      <c r="N28" s="6"/>
      <c r="O28" s="6"/>
    </row>
    <row r="29" spans="2:15" s="9" customFormat="1" ht="15.75" customHeight="1">
      <c r="B29" s="5"/>
      <c r="C29" s="6"/>
      <c r="D29" s="6"/>
      <c r="E29" s="6"/>
      <c r="F29" s="6"/>
      <c r="G29" s="6"/>
      <c r="H29" s="6"/>
      <c r="I29" s="6"/>
      <c r="J29" s="6"/>
      <c r="K29" s="6"/>
      <c r="L29" s="6"/>
      <c r="M29" s="6"/>
      <c r="N29" s="6"/>
      <c r="O29" s="6"/>
    </row>
    <row r="30" spans="2:15" s="9" customFormat="1" ht="15.75" customHeight="1">
      <c r="B30" s="5"/>
      <c r="C30" s="6"/>
      <c r="D30" s="6"/>
      <c r="E30" s="6"/>
      <c r="F30" s="6"/>
      <c r="G30" s="6"/>
      <c r="H30" s="6"/>
      <c r="I30" s="6"/>
      <c r="J30" s="6"/>
      <c r="K30" s="6"/>
      <c r="L30" s="6"/>
      <c r="M30" s="6"/>
      <c r="N30" s="6"/>
      <c r="O30" s="6"/>
    </row>
    <row r="31" spans="2:15" s="9" customFormat="1" ht="15.75" customHeight="1">
      <c r="B31" s="5"/>
      <c r="C31" s="6"/>
      <c r="D31" s="6"/>
      <c r="E31" s="6"/>
      <c r="F31" s="6"/>
      <c r="G31" s="6"/>
      <c r="H31" s="6"/>
      <c r="I31" s="6"/>
      <c r="J31" s="6"/>
      <c r="K31" s="6"/>
      <c r="L31" s="6"/>
      <c r="M31" s="6"/>
      <c r="N31" s="6"/>
      <c r="O31" s="6"/>
    </row>
    <row r="32" spans="2:15" s="9" customFormat="1" ht="15.75" customHeight="1">
      <c r="B32" s="5"/>
      <c r="C32" s="6"/>
      <c r="D32" s="6"/>
      <c r="E32" s="6"/>
      <c r="F32" s="6"/>
      <c r="G32" s="6"/>
      <c r="H32" s="6"/>
      <c r="I32" s="6"/>
      <c r="J32" s="6"/>
      <c r="K32" s="6"/>
      <c r="L32" s="6"/>
      <c r="M32" s="6"/>
      <c r="N32" s="6"/>
      <c r="O32" s="6"/>
    </row>
    <row r="33" spans="2:15" s="9" customFormat="1" ht="15.75" customHeight="1">
      <c r="B33" s="5"/>
      <c r="C33" s="6"/>
      <c r="D33" s="6"/>
      <c r="E33" s="6"/>
      <c r="F33" s="6"/>
      <c r="G33" s="6"/>
      <c r="H33" s="6"/>
      <c r="I33" s="6"/>
      <c r="J33" s="6"/>
      <c r="K33" s="6"/>
      <c r="L33" s="6"/>
      <c r="M33" s="6"/>
      <c r="N33" s="6"/>
      <c r="O33" s="6"/>
    </row>
    <row r="34" spans="2:15" s="9" customFormat="1" ht="15.75" customHeight="1">
      <c r="B34" s="6"/>
      <c r="C34" s="6"/>
      <c r="D34" s="6"/>
      <c r="E34" s="6"/>
      <c r="F34" s="6"/>
      <c r="G34" s="6"/>
      <c r="H34" s="6"/>
      <c r="I34" s="6"/>
      <c r="J34" s="6"/>
      <c r="K34" s="6"/>
      <c r="L34" s="6"/>
      <c r="M34" s="6"/>
      <c r="N34" s="6"/>
      <c r="O34" s="6"/>
    </row>
    <row r="35" spans="2:15" s="9" customFormat="1" ht="15.75" customHeight="1">
      <c r="B35" s="6"/>
      <c r="C35" s="6"/>
      <c r="D35" s="6"/>
      <c r="E35" s="6"/>
      <c r="F35" s="6"/>
      <c r="G35" s="6"/>
      <c r="H35" s="6"/>
      <c r="I35" s="6"/>
      <c r="J35" s="6"/>
      <c r="K35" s="6"/>
      <c r="L35" s="6"/>
      <c r="M35" s="6"/>
      <c r="N35" s="6"/>
      <c r="O35" s="6"/>
    </row>
    <row r="36" spans="2:15" s="4" customFormat="1" ht="15.75" customHeight="1">
      <c r="B36" s="6"/>
      <c r="C36" s="6"/>
      <c r="D36" s="6"/>
      <c r="E36" s="6"/>
      <c r="F36" s="6"/>
      <c r="G36" s="6"/>
      <c r="H36" s="6"/>
      <c r="I36" s="6"/>
      <c r="J36" s="6"/>
      <c r="K36" s="6"/>
      <c r="L36" s="6"/>
      <c r="M36" s="6"/>
      <c r="N36" s="6"/>
      <c r="O36" s="6"/>
    </row>
    <row r="37" spans="2:15" s="4" customFormat="1" ht="15.75" customHeight="1">
      <c r="B37" s="6"/>
      <c r="C37" s="6"/>
      <c r="D37" s="6"/>
      <c r="E37" s="6"/>
      <c r="F37" s="6"/>
      <c r="G37" s="6"/>
      <c r="H37" s="6"/>
      <c r="I37" s="6"/>
      <c r="J37" s="6"/>
      <c r="K37" s="6"/>
      <c r="L37" s="6"/>
      <c r="M37" s="6"/>
      <c r="N37" s="6"/>
      <c r="O37" s="6"/>
    </row>
    <row r="38" spans="2:15" s="4" customFormat="1" ht="15.75" customHeight="1">
      <c r="B38" s="6"/>
      <c r="C38" s="6"/>
      <c r="D38" s="6"/>
      <c r="E38" s="6"/>
      <c r="F38" s="6"/>
      <c r="G38" s="6"/>
      <c r="H38" s="6"/>
      <c r="I38" s="6"/>
      <c r="J38" s="6"/>
      <c r="K38" s="6"/>
      <c r="L38" s="6"/>
      <c r="M38" s="6"/>
      <c r="N38" s="6"/>
      <c r="O38" s="6"/>
    </row>
    <row r="39" spans="2:15" s="4" customFormat="1" ht="15.75" customHeight="1">
      <c r="B39" s="5"/>
      <c r="C39" s="6"/>
      <c r="D39" s="6"/>
      <c r="E39" s="6"/>
      <c r="F39" s="6"/>
      <c r="G39" s="6"/>
      <c r="H39" s="6"/>
      <c r="I39" s="6"/>
      <c r="J39" s="6"/>
      <c r="K39" s="6"/>
      <c r="L39" s="6"/>
      <c r="M39" s="6"/>
      <c r="N39" s="6"/>
      <c r="O39" s="6"/>
    </row>
    <row r="40" spans="2:15" s="4" customFormat="1" ht="15.75" customHeight="1">
      <c r="B40" s="5"/>
      <c r="C40" s="6"/>
      <c r="D40" s="6"/>
      <c r="E40" s="6"/>
      <c r="F40" s="6"/>
      <c r="G40" s="6"/>
      <c r="H40" s="6"/>
      <c r="I40" s="6"/>
      <c r="J40" s="6"/>
      <c r="K40" s="6"/>
      <c r="L40" s="6"/>
      <c r="M40" s="6"/>
      <c r="N40" s="6"/>
      <c r="O40" s="6"/>
    </row>
    <row r="41" spans="2:15" s="9" customFormat="1" ht="15.75" customHeight="1">
      <c r="B41" s="5"/>
      <c r="C41" s="6"/>
      <c r="D41" s="6"/>
      <c r="E41" s="6"/>
      <c r="F41" s="6"/>
      <c r="G41" s="6"/>
      <c r="H41" s="6"/>
      <c r="I41" s="6"/>
      <c r="J41" s="6"/>
      <c r="K41" s="6"/>
      <c r="L41" s="6"/>
      <c r="M41" s="6"/>
      <c r="N41" s="6"/>
      <c r="O41" s="6"/>
    </row>
    <row r="42" spans="2:15" s="9" customFormat="1" ht="15.75" customHeight="1">
      <c r="B42" s="5"/>
      <c r="C42" s="6"/>
      <c r="D42" s="6"/>
      <c r="E42" s="6"/>
      <c r="F42" s="6"/>
      <c r="G42" s="6"/>
      <c r="H42" s="6"/>
      <c r="I42" s="6"/>
      <c r="J42" s="6"/>
      <c r="K42" s="6"/>
      <c r="L42" s="6"/>
      <c r="M42" s="6"/>
      <c r="N42" s="6"/>
      <c r="O42" s="6"/>
    </row>
    <row r="43" spans="2:15" s="12" customFormat="1" ht="15.75" customHeight="1">
      <c r="B43" s="6"/>
      <c r="C43" s="6"/>
      <c r="D43" s="6"/>
      <c r="E43" s="6"/>
      <c r="F43" s="6"/>
      <c r="G43" s="6"/>
      <c r="H43" s="6"/>
      <c r="I43" s="6"/>
      <c r="J43" s="6"/>
      <c r="K43" s="6"/>
      <c r="L43" s="6"/>
      <c r="M43" s="6"/>
      <c r="N43" s="6"/>
      <c r="O43" s="6"/>
    </row>
    <row r="44" spans="2:15" s="12" customFormat="1" ht="15.75" customHeight="1">
      <c r="B44" s="5"/>
      <c r="C44" s="6"/>
      <c r="D44" s="6"/>
      <c r="E44" s="6"/>
      <c r="F44" s="6"/>
      <c r="G44" s="6"/>
      <c r="H44" s="6"/>
      <c r="I44" s="6"/>
      <c r="J44" s="6"/>
      <c r="K44" s="6"/>
      <c r="L44" s="6"/>
      <c r="M44" s="6"/>
      <c r="N44" s="6"/>
      <c r="O44" s="6"/>
    </row>
    <row r="45" spans="2:15" s="9" customFormat="1" ht="15.75" customHeight="1">
      <c r="B45" s="5"/>
      <c r="C45" s="6"/>
      <c r="D45" s="6"/>
      <c r="E45" s="6"/>
      <c r="F45" s="6"/>
      <c r="G45" s="6"/>
      <c r="H45" s="6"/>
      <c r="I45" s="6"/>
      <c r="J45" s="6"/>
      <c r="K45" s="6"/>
      <c r="L45" s="6"/>
      <c r="M45" s="6"/>
      <c r="N45" s="6"/>
      <c r="O45" s="6"/>
    </row>
    <row r="46" spans="2:15" s="9" customFormat="1" ht="15.75" customHeight="1">
      <c r="B46" s="5"/>
      <c r="C46" s="6"/>
      <c r="D46" s="6"/>
      <c r="E46" s="6"/>
      <c r="F46" s="6"/>
      <c r="G46" s="6"/>
      <c r="H46" s="6"/>
      <c r="I46" s="6"/>
      <c r="J46" s="6"/>
      <c r="K46" s="6"/>
      <c r="L46" s="6"/>
      <c r="M46" s="6"/>
      <c r="N46" s="6"/>
      <c r="O46" s="6"/>
    </row>
    <row r="47" spans="2:15" ht="15.75" customHeight="1">
      <c r="B47" s="7"/>
      <c r="C47" s="8"/>
      <c r="D47" s="8"/>
      <c r="E47" s="8"/>
      <c r="F47" s="8"/>
      <c r="G47" s="8"/>
      <c r="H47" s="8"/>
      <c r="I47" s="8"/>
      <c r="J47" s="8"/>
      <c r="K47" s="8"/>
      <c r="L47" s="8"/>
      <c r="M47" s="8"/>
      <c r="N47" s="8"/>
      <c r="O47" s="8"/>
    </row>
    <row r="48" spans="2:15" s="4" customFormat="1" ht="15.75" customHeight="1">
      <c r="B48" s="7"/>
      <c r="C48" s="8"/>
      <c r="D48" s="8"/>
      <c r="E48" s="8"/>
      <c r="F48" s="8"/>
      <c r="G48" s="8"/>
      <c r="H48" s="8"/>
      <c r="I48" s="8"/>
      <c r="J48" s="8"/>
      <c r="K48" s="8"/>
      <c r="L48" s="8"/>
      <c r="M48" s="8"/>
      <c r="N48" s="8"/>
      <c r="O48" s="8"/>
    </row>
    <row r="49" spans="2:15" s="4" customFormat="1" ht="15.75" customHeight="1">
      <c r="B49" s="7"/>
      <c r="C49" s="8"/>
      <c r="D49" s="8"/>
      <c r="E49" s="8"/>
      <c r="F49" s="8"/>
      <c r="G49" s="8"/>
      <c r="H49" s="8"/>
      <c r="I49" s="8"/>
      <c r="J49" s="8"/>
      <c r="K49" s="8"/>
      <c r="L49" s="8"/>
      <c r="M49" s="8"/>
      <c r="N49" s="8"/>
      <c r="O49" s="8"/>
    </row>
    <row r="50" spans="2:15" s="4" customFormat="1" ht="15.75" customHeight="1">
      <c r="B50" s="7"/>
      <c r="C50" s="8"/>
      <c r="D50" s="8"/>
      <c r="E50" s="8"/>
      <c r="F50" s="8"/>
      <c r="G50" s="8"/>
      <c r="H50" s="8"/>
      <c r="I50" s="8"/>
      <c r="J50" s="8"/>
      <c r="K50" s="8"/>
      <c r="L50" s="8"/>
      <c r="M50" s="8"/>
      <c r="N50" s="8"/>
      <c r="O50" s="8"/>
    </row>
    <row r="51" spans="2:15" s="4" customFormat="1" ht="15.75" customHeight="1">
      <c r="B51" s="7"/>
      <c r="C51" s="8"/>
      <c r="D51" s="8"/>
      <c r="E51" s="8"/>
      <c r="F51" s="8"/>
      <c r="G51" s="8"/>
      <c r="H51" s="8"/>
      <c r="I51" s="8"/>
      <c r="J51" s="8"/>
      <c r="K51" s="8"/>
      <c r="L51" s="8"/>
      <c r="M51" s="8"/>
      <c r="N51" s="8"/>
      <c r="O51" s="8"/>
    </row>
    <row r="52" spans="2:15" s="4" customFormat="1" ht="15.75" customHeight="1">
      <c r="B52" s="7"/>
      <c r="C52" s="8"/>
      <c r="D52" s="8"/>
      <c r="E52" s="8"/>
      <c r="F52" s="8"/>
      <c r="G52" s="8"/>
      <c r="H52" s="8"/>
      <c r="I52" s="8"/>
      <c r="J52" s="8"/>
      <c r="K52" s="8"/>
      <c r="L52" s="8"/>
      <c r="M52" s="8"/>
      <c r="N52" s="8"/>
      <c r="O52" s="8"/>
    </row>
    <row r="53" spans="2:15" s="4" customFormat="1" ht="15.75" customHeight="1">
      <c r="B53" s="7"/>
      <c r="C53" s="8"/>
      <c r="D53" s="8"/>
      <c r="E53" s="8"/>
      <c r="F53" s="8"/>
      <c r="G53" s="8"/>
      <c r="H53" s="8"/>
      <c r="I53" s="8"/>
      <c r="J53" s="8"/>
      <c r="K53" s="8"/>
      <c r="L53" s="8"/>
      <c r="M53" s="8"/>
      <c r="N53" s="8"/>
      <c r="O53" s="8"/>
    </row>
    <row r="54" spans="2:15" s="4" customFormat="1" ht="15.75" customHeight="1">
      <c r="B54" s="7"/>
      <c r="C54" s="8"/>
      <c r="D54" s="8"/>
      <c r="E54" s="8"/>
      <c r="F54" s="8"/>
      <c r="G54" s="8"/>
      <c r="H54" s="8"/>
      <c r="I54" s="8"/>
      <c r="J54" s="8"/>
      <c r="K54" s="8"/>
      <c r="L54" s="8"/>
      <c r="M54" s="8"/>
      <c r="N54" s="8"/>
      <c r="O54" s="8"/>
    </row>
    <row r="55" spans="2:15" s="4" customFormat="1" ht="15.75" customHeight="1">
      <c r="B55" s="7"/>
      <c r="C55" s="8"/>
      <c r="D55" s="8"/>
      <c r="E55" s="8"/>
      <c r="F55" s="8"/>
      <c r="G55" s="8"/>
      <c r="H55" s="8"/>
      <c r="I55" s="8"/>
      <c r="J55" s="8"/>
      <c r="K55" s="8"/>
      <c r="L55" s="8"/>
      <c r="M55" s="8"/>
      <c r="N55" s="8"/>
      <c r="O55" s="8"/>
    </row>
    <row r="56" spans="2:15" s="4" customFormat="1" ht="15.75" customHeight="1">
      <c r="B56" s="7"/>
      <c r="C56" s="8"/>
      <c r="D56" s="8"/>
      <c r="E56" s="8"/>
      <c r="F56" s="8"/>
      <c r="G56" s="8"/>
      <c r="H56" s="8"/>
      <c r="I56" s="8"/>
      <c r="J56" s="8"/>
      <c r="K56" s="8"/>
      <c r="L56" s="8"/>
      <c r="M56" s="8"/>
      <c r="N56" s="8"/>
      <c r="O56" s="8"/>
    </row>
    <row r="57" spans="2:15" s="4" customFormat="1" ht="15.75" customHeight="1">
      <c r="B57" s="7"/>
      <c r="C57" s="8"/>
      <c r="D57" s="8"/>
      <c r="E57" s="8"/>
      <c r="F57" s="8"/>
      <c r="G57" s="8"/>
      <c r="H57" s="8"/>
      <c r="I57" s="8"/>
      <c r="J57" s="8"/>
      <c r="K57" s="8"/>
      <c r="L57" s="8"/>
      <c r="M57" s="8"/>
      <c r="N57" s="8"/>
      <c r="O57" s="8"/>
    </row>
    <row r="58" spans="2:15" s="4" customFormat="1" ht="15.75" customHeight="1">
      <c r="B58" s="7"/>
      <c r="C58" s="8"/>
      <c r="D58" s="8"/>
      <c r="E58" s="8"/>
      <c r="F58" s="8"/>
      <c r="G58" s="8"/>
      <c r="H58" s="8"/>
      <c r="I58" s="8"/>
      <c r="J58" s="8"/>
      <c r="K58" s="8"/>
      <c r="L58" s="8"/>
      <c r="M58" s="8"/>
      <c r="N58" s="8"/>
      <c r="O58" s="8"/>
    </row>
    <row r="59" spans="2:15" s="4" customFormat="1" ht="15.75" customHeight="1">
      <c r="B59" s="7"/>
      <c r="C59" s="8"/>
      <c r="D59" s="8"/>
      <c r="E59" s="8"/>
      <c r="F59" s="8"/>
      <c r="G59" s="8"/>
      <c r="H59" s="8"/>
      <c r="I59" s="8"/>
      <c r="J59" s="8"/>
      <c r="K59" s="8"/>
      <c r="L59" s="8"/>
      <c r="M59" s="8"/>
      <c r="N59" s="8"/>
      <c r="O59" s="8"/>
    </row>
    <row r="60" spans="2:15" s="4" customFormat="1" ht="15.75" customHeight="1">
      <c r="B60" s="7"/>
      <c r="C60" s="8"/>
      <c r="D60" s="8"/>
      <c r="E60" s="8"/>
      <c r="F60" s="8"/>
      <c r="G60" s="8"/>
      <c r="H60" s="8"/>
      <c r="I60" s="8"/>
      <c r="J60" s="8"/>
      <c r="K60" s="8"/>
      <c r="L60" s="8"/>
      <c r="M60" s="8"/>
      <c r="N60" s="8"/>
      <c r="O60" s="8"/>
    </row>
    <row r="61" spans="2:15" s="4" customFormat="1" ht="13.5" customHeight="1">
      <c r="B61" s="55" t="s">
        <v>211</v>
      </c>
      <c r="C61" s="8"/>
      <c r="D61" s="8"/>
      <c r="E61" s="8"/>
      <c r="F61" s="8"/>
      <c r="G61" s="8"/>
      <c r="H61" s="8"/>
      <c r="I61" s="8"/>
      <c r="J61" s="8"/>
      <c r="K61" s="8"/>
      <c r="L61" s="8"/>
      <c r="M61" s="8"/>
      <c r="N61" s="8"/>
      <c r="O61" s="8"/>
    </row>
    <row r="62" spans="2:15" s="4" customFormat="1" ht="13.5" customHeight="1">
      <c r="B62" s="59" t="s">
        <v>106</v>
      </c>
      <c r="C62" s="8"/>
      <c r="D62" s="8"/>
      <c r="E62" s="8"/>
      <c r="F62" s="8"/>
      <c r="G62" s="8"/>
      <c r="H62" s="8"/>
      <c r="I62" s="8"/>
      <c r="J62" s="8"/>
      <c r="K62" s="8"/>
      <c r="L62" s="8"/>
      <c r="M62" s="8"/>
      <c r="N62" s="8"/>
      <c r="O62" s="8"/>
    </row>
    <row r="63" spans="2:15" s="4" customFormat="1" ht="13.5" customHeight="1">
      <c r="B63" s="59" t="s">
        <v>212</v>
      </c>
      <c r="C63" s="8"/>
      <c r="D63" s="8"/>
      <c r="E63" s="8"/>
      <c r="F63" s="8"/>
      <c r="G63" s="8"/>
      <c r="H63" s="8"/>
      <c r="I63" s="8"/>
      <c r="J63" s="8"/>
      <c r="K63" s="8"/>
      <c r="L63" s="8"/>
      <c r="M63" s="8"/>
      <c r="N63" s="8"/>
      <c r="O63" s="8"/>
    </row>
    <row r="64" spans="2:15" s="4" customFormat="1" ht="13.5" customHeight="1">
      <c r="B64" s="62" t="s">
        <v>131</v>
      </c>
      <c r="C64" s="5"/>
      <c r="D64" s="5"/>
      <c r="E64" s="5"/>
      <c r="F64" s="5"/>
      <c r="G64" s="5"/>
      <c r="H64" s="5"/>
      <c r="I64" s="5"/>
      <c r="J64" s="5"/>
      <c r="K64" s="5"/>
      <c r="L64" s="5"/>
      <c r="M64" s="5"/>
      <c r="N64" s="5"/>
      <c r="O64" s="5"/>
    </row>
  </sheetData>
  <mergeCells count="13">
    <mergeCell ref="C14:F14"/>
    <mergeCell ref="B3:F4"/>
    <mergeCell ref="N3:O3"/>
    <mergeCell ref="C5:F5"/>
    <mergeCell ref="C6:F6"/>
    <mergeCell ref="C7:F7"/>
    <mergeCell ref="C8:F8"/>
    <mergeCell ref="C9:F9"/>
    <mergeCell ref="C10:F10"/>
    <mergeCell ref="C11:F11"/>
    <mergeCell ref="C12:F12"/>
    <mergeCell ref="C13:F13"/>
    <mergeCell ref="G3:M3"/>
  </mergeCells>
  <phoneticPr fontId="3"/>
  <pageMargins left="0.70866141732283472" right="0.70866141732283472" top="0.74803149606299213" bottom="0.74803149606299213" header="0.31496062992125984" footer="0.31496062992125984"/>
  <pageSetup paperSize="8" scale="75" orientation="landscape" r:id="rId1"/>
  <headerFooter>
    <oddHeader>&amp;R&amp;"ＭＳ 明朝,標準"&amp;12ジェネリック医薬品分析(医科･調剤)</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7"/>
  <dimension ref="B1:R51"/>
  <sheetViews>
    <sheetView showGridLines="0" zoomScaleNormal="100" zoomScaleSheetLayoutView="100" workbookViewId="0"/>
  </sheetViews>
  <sheetFormatPr defaultColWidth="7.625" defaultRowHeight="15.75" customHeight="1"/>
  <cols>
    <col min="1" max="1" width="4.625" style="6" customWidth="1"/>
    <col min="2" max="2" width="5.625" style="5" customWidth="1"/>
    <col min="3" max="3" width="8.625" style="6" customWidth="1"/>
    <col min="4" max="4" width="9.875" style="6" customWidth="1"/>
    <col min="5" max="5" width="9.125" style="6" customWidth="1"/>
    <col min="6" max="6" width="6.625" style="6" customWidth="1"/>
    <col min="7" max="8" width="9.125" style="6" customWidth="1"/>
    <col min="9" max="9" width="6.625" style="6" customWidth="1"/>
    <col min="10" max="11" width="9.5" style="6" customWidth="1"/>
    <col min="12" max="12" width="6.625" style="6" customWidth="1"/>
    <col min="13" max="14" width="9.125" style="6" customWidth="1"/>
    <col min="15" max="15" width="6.625" style="6" customWidth="1"/>
    <col min="16" max="16" width="7.625" style="6" customWidth="1"/>
    <col min="17" max="17" width="2.625" style="6" customWidth="1"/>
    <col min="18" max="18" width="7.625" style="6" customWidth="1"/>
    <col min="19" max="16384" width="7.625" style="6"/>
  </cols>
  <sheetData>
    <row r="1" spans="2:18" s="4" customFormat="1" ht="16.5" customHeight="1">
      <c r="B1" s="4" t="s">
        <v>194</v>
      </c>
      <c r="C1" s="13"/>
      <c r="D1" s="13"/>
      <c r="E1" s="13"/>
      <c r="F1" s="11"/>
      <c r="G1" s="32"/>
      <c r="H1" s="11"/>
      <c r="I1" s="11"/>
      <c r="J1" s="11"/>
      <c r="K1" s="11"/>
      <c r="L1" s="11"/>
      <c r="M1" s="11"/>
      <c r="N1" s="11"/>
      <c r="O1" s="9"/>
      <c r="P1" s="9"/>
      <c r="Q1" s="9"/>
      <c r="R1" s="9"/>
    </row>
    <row r="2" spans="2:18" s="4" customFormat="1" ht="16.5" customHeight="1">
      <c r="B2" s="4" t="s">
        <v>162</v>
      </c>
      <c r="C2" s="13"/>
      <c r="D2" s="13"/>
      <c r="E2" s="13"/>
      <c r="F2" s="11"/>
      <c r="G2" s="32"/>
      <c r="H2" s="11"/>
      <c r="I2" s="11"/>
      <c r="J2" s="11"/>
      <c r="K2" s="11"/>
      <c r="L2" s="11"/>
      <c r="M2" s="11"/>
      <c r="N2" s="11"/>
      <c r="O2" s="9"/>
      <c r="P2" s="9"/>
      <c r="Q2" s="9"/>
      <c r="R2" s="9"/>
    </row>
    <row r="3" spans="2:18" s="4" customFormat="1" ht="15.75" customHeight="1">
      <c r="B3" s="195" t="s">
        <v>232</v>
      </c>
      <c r="C3" s="196"/>
      <c r="D3" s="196"/>
      <c r="E3" s="373">
        <v>282754359.66011196</v>
      </c>
      <c r="F3" s="373"/>
      <c r="G3" s="197"/>
      <c r="H3" s="197"/>
      <c r="I3" s="197"/>
      <c r="J3" s="197"/>
      <c r="K3" s="197"/>
      <c r="L3" s="198"/>
      <c r="M3" s="198"/>
      <c r="N3" s="198"/>
      <c r="O3" s="198"/>
      <c r="P3" s="199" t="s">
        <v>80</v>
      </c>
      <c r="Q3" s="9"/>
      <c r="R3" s="9"/>
    </row>
    <row r="4" spans="2:18" s="4" customFormat="1" ht="15.75" customHeight="1">
      <c r="B4" s="200"/>
      <c r="C4" s="195" t="s">
        <v>233</v>
      </c>
      <c r="D4" s="196"/>
      <c r="E4" s="374">
        <v>247440262.92455402</v>
      </c>
      <c r="F4" s="374"/>
      <c r="G4" s="201"/>
      <c r="H4" s="202"/>
      <c r="I4" s="196"/>
      <c r="J4" s="196"/>
      <c r="K4" s="196"/>
      <c r="L4" s="196"/>
      <c r="M4" s="196"/>
      <c r="N4" s="203"/>
      <c r="O4" s="199"/>
      <c r="P4" s="1"/>
      <c r="Q4" s="9"/>
      <c r="R4" s="9"/>
    </row>
    <row r="5" spans="2:18" ht="15.75" customHeight="1">
      <c r="B5" s="200"/>
      <c r="C5" s="204"/>
      <c r="D5" s="205"/>
      <c r="E5" s="205"/>
      <c r="F5" s="205"/>
      <c r="G5" s="206"/>
      <c r="H5" s="206"/>
      <c r="I5" s="206"/>
      <c r="J5" s="206"/>
      <c r="K5" s="206"/>
      <c r="L5" s="206"/>
      <c r="M5" s="206"/>
      <c r="N5" s="206"/>
      <c r="O5" s="207"/>
      <c r="P5" s="1"/>
      <c r="Q5" s="9"/>
      <c r="R5" s="9"/>
    </row>
    <row r="6" spans="2:18" ht="15.75" customHeight="1">
      <c r="B6" s="200"/>
      <c r="C6" s="204"/>
      <c r="D6" s="371" t="s">
        <v>115</v>
      </c>
      <c r="E6" s="372"/>
      <c r="F6" s="208"/>
      <c r="G6" s="206"/>
      <c r="H6" s="206"/>
      <c r="I6" s="206"/>
      <c r="J6" s="206"/>
      <c r="K6" s="206"/>
      <c r="L6" s="209"/>
      <c r="M6" s="206"/>
      <c r="N6" s="206"/>
      <c r="O6" s="207"/>
      <c r="P6" s="1"/>
      <c r="Q6" s="9"/>
      <c r="R6" s="9"/>
    </row>
    <row r="7" spans="2:18" ht="15.75" customHeight="1">
      <c r="B7" s="200"/>
      <c r="C7" s="204"/>
      <c r="D7" s="353">
        <v>41086675.845022537</v>
      </c>
      <c r="E7" s="354"/>
      <c r="F7" s="210">
        <v>0.16604684847732362</v>
      </c>
      <c r="G7" s="206"/>
      <c r="H7" s="206"/>
      <c r="I7" s="206"/>
      <c r="J7" s="206"/>
      <c r="K7" s="206"/>
      <c r="L7" s="209"/>
      <c r="M7" s="205"/>
      <c r="N7" s="205"/>
      <c r="O7" s="207"/>
      <c r="P7" s="1"/>
      <c r="Q7" s="9"/>
      <c r="R7" s="9"/>
    </row>
    <row r="8" spans="2:18" ht="15.75" customHeight="1">
      <c r="B8" s="200"/>
      <c r="C8" s="204"/>
      <c r="D8" s="204"/>
      <c r="E8" s="207"/>
      <c r="F8" s="205"/>
      <c r="G8" s="355" t="s">
        <v>234</v>
      </c>
      <c r="H8" s="356"/>
      <c r="I8" s="211"/>
      <c r="J8" s="355" t="s">
        <v>235</v>
      </c>
      <c r="K8" s="356"/>
      <c r="L8" s="211"/>
      <c r="M8" s="363" t="s">
        <v>61</v>
      </c>
      <c r="N8" s="364"/>
      <c r="O8" s="207"/>
      <c r="P8" s="1"/>
      <c r="Q8" s="9"/>
      <c r="R8" s="9"/>
    </row>
    <row r="9" spans="2:18" ht="15.75" customHeight="1">
      <c r="B9" s="200"/>
      <c r="C9" s="204"/>
      <c r="D9" s="204"/>
      <c r="E9" s="207"/>
      <c r="F9" s="205"/>
      <c r="G9" s="357"/>
      <c r="H9" s="358"/>
      <c r="I9" s="206"/>
      <c r="J9" s="357"/>
      <c r="K9" s="358"/>
      <c r="L9" s="206"/>
      <c r="M9" s="365" t="s">
        <v>236</v>
      </c>
      <c r="N9" s="366"/>
      <c r="O9" s="207"/>
      <c r="P9" s="1"/>
      <c r="Q9" s="9"/>
      <c r="R9" s="9"/>
    </row>
    <row r="10" spans="2:18" ht="15.75" customHeight="1">
      <c r="B10" s="200"/>
      <c r="C10" s="204"/>
      <c r="D10" s="367" t="s">
        <v>116</v>
      </c>
      <c r="E10" s="368"/>
      <c r="F10" s="205"/>
      <c r="G10" s="357"/>
      <c r="H10" s="358"/>
      <c r="I10" s="206"/>
      <c r="J10" s="353">
        <v>7127977.3120246409</v>
      </c>
      <c r="K10" s="354"/>
      <c r="L10" s="208">
        <v>2.8806861210772326E-2</v>
      </c>
      <c r="M10" s="369">
        <v>3250651.5084360004</v>
      </c>
      <c r="N10" s="370"/>
      <c r="O10" s="207"/>
      <c r="P10" s="1"/>
      <c r="Q10" s="9"/>
      <c r="R10" s="9"/>
    </row>
    <row r="11" spans="2:18" ht="15.75" customHeight="1">
      <c r="B11" s="200"/>
      <c r="C11" s="204"/>
      <c r="D11" s="361">
        <v>206353587.07953131</v>
      </c>
      <c r="E11" s="362"/>
      <c r="F11" s="208">
        <v>0.83395315152267568</v>
      </c>
      <c r="G11" s="359">
        <v>27454600.774576854</v>
      </c>
      <c r="H11" s="360"/>
      <c r="I11" s="212">
        <v>0.1109544600789077</v>
      </c>
      <c r="J11" s="355" t="s">
        <v>237</v>
      </c>
      <c r="K11" s="356"/>
      <c r="L11" s="211"/>
      <c r="M11" s="213"/>
      <c r="N11" s="205"/>
      <c r="O11" s="207"/>
      <c r="P11" s="1"/>
      <c r="Q11" s="9"/>
      <c r="R11" s="9"/>
    </row>
    <row r="12" spans="2:18" ht="15.75" customHeight="1">
      <c r="B12" s="200"/>
      <c r="C12" s="204"/>
      <c r="D12" s="214"/>
      <c r="E12" s="212"/>
      <c r="F12" s="205"/>
      <c r="G12" s="215"/>
      <c r="H12" s="216"/>
      <c r="I12" s="212"/>
      <c r="J12" s="357"/>
      <c r="K12" s="358"/>
      <c r="L12" s="206"/>
      <c r="M12" s="213"/>
      <c r="N12" s="205"/>
      <c r="O12" s="207"/>
      <c r="P12" s="1"/>
      <c r="Q12" s="9"/>
      <c r="R12" s="9"/>
    </row>
    <row r="13" spans="2:18" ht="15.75" customHeight="1">
      <c r="B13" s="200"/>
      <c r="C13" s="204"/>
      <c r="D13" s="214"/>
      <c r="E13" s="217"/>
      <c r="F13" s="205"/>
      <c r="G13" s="204"/>
      <c r="H13" s="207"/>
      <c r="I13" s="206"/>
      <c r="J13" s="353">
        <v>20326623.462552216</v>
      </c>
      <c r="K13" s="354"/>
      <c r="L13" s="208">
        <v>8.2147598868135385E-2</v>
      </c>
      <c r="M13" s="213"/>
      <c r="N13" s="205"/>
      <c r="O13" s="207"/>
      <c r="P13" s="1"/>
      <c r="Q13" s="9"/>
      <c r="R13" s="9"/>
    </row>
    <row r="14" spans="2:18" ht="15.75" customHeight="1">
      <c r="B14" s="200"/>
      <c r="C14" s="204"/>
      <c r="D14" s="214"/>
      <c r="E14" s="217"/>
      <c r="F14" s="205"/>
      <c r="G14" s="355" t="s">
        <v>238</v>
      </c>
      <c r="H14" s="356"/>
      <c r="I14" s="211"/>
      <c r="J14" s="206"/>
      <c r="K14" s="218"/>
      <c r="L14" s="206"/>
      <c r="M14" s="209"/>
      <c r="N14" s="205"/>
      <c r="O14" s="207"/>
      <c r="P14" s="1"/>
      <c r="Q14" s="9"/>
      <c r="R14" s="9"/>
    </row>
    <row r="15" spans="2:18" s="4" customFormat="1" ht="13.5" customHeight="1">
      <c r="B15" s="200"/>
      <c r="C15" s="204"/>
      <c r="D15" s="214"/>
      <c r="E15" s="219"/>
      <c r="F15" s="205"/>
      <c r="G15" s="357"/>
      <c r="H15" s="358"/>
      <c r="I15" s="220"/>
      <c r="J15" s="220"/>
      <c r="K15" s="218"/>
      <c r="L15" s="206"/>
      <c r="M15" s="209"/>
      <c r="N15" s="205"/>
      <c r="O15" s="207"/>
      <c r="P15" s="1"/>
      <c r="Q15" s="9"/>
      <c r="R15" s="9"/>
    </row>
    <row r="16" spans="2:18" s="9" customFormat="1" ht="13.5" customHeight="1">
      <c r="B16" s="200"/>
      <c r="C16" s="204"/>
      <c r="D16" s="214"/>
      <c r="E16" s="217"/>
      <c r="F16" s="205"/>
      <c r="G16" s="359">
        <v>178898986.30495438</v>
      </c>
      <c r="H16" s="360"/>
      <c r="I16" s="208">
        <v>0.72299869144376772</v>
      </c>
      <c r="J16" s="206"/>
      <c r="K16" s="206"/>
      <c r="L16" s="206"/>
      <c r="M16" s="209"/>
      <c r="N16" s="205"/>
      <c r="O16" s="207"/>
      <c r="P16" s="1"/>
    </row>
    <row r="17" spans="2:18" s="9" customFormat="1" ht="13.5" customHeight="1">
      <c r="B17" s="200"/>
      <c r="C17" s="204"/>
      <c r="D17" s="214"/>
      <c r="E17" s="217"/>
      <c r="F17" s="205"/>
      <c r="G17" s="221"/>
      <c r="H17" s="222"/>
      <c r="I17" s="208"/>
      <c r="J17" s="206"/>
      <c r="K17" s="206"/>
      <c r="L17" s="206"/>
      <c r="M17" s="209"/>
      <c r="N17" s="205"/>
      <c r="O17" s="207"/>
      <c r="P17" s="1"/>
    </row>
    <row r="18" spans="2:18" s="4" customFormat="1" ht="13.5" customHeight="1">
      <c r="B18" s="200"/>
      <c r="C18" s="204"/>
      <c r="D18" s="214"/>
      <c r="E18" s="217"/>
      <c r="F18" s="205"/>
      <c r="G18" s="221"/>
      <c r="H18" s="222"/>
      <c r="I18" s="208"/>
      <c r="J18" s="206"/>
      <c r="K18" s="206"/>
      <c r="L18" s="206"/>
      <c r="M18" s="209"/>
      <c r="N18" s="205"/>
      <c r="O18" s="207"/>
      <c r="P18" s="1"/>
      <c r="Q18" s="9"/>
      <c r="R18" s="9"/>
    </row>
    <row r="19" spans="2:18" s="12" customFormat="1" ht="18" customHeight="1">
      <c r="B19" s="200"/>
      <c r="C19" s="204"/>
      <c r="D19" s="214"/>
      <c r="E19" s="217"/>
      <c r="F19" s="205"/>
      <c r="G19" s="221"/>
      <c r="H19" s="222"/>
      <c r="I19" s="208"/>
      <c r="J19" s="206"/>
      <c r="K19" s="206"/>
      <c r="L19" s="206"/>
      <c r="M19" s="209"/>
      <c r="N19" s="205"/>
      <c r="O19" s="207"/>
      <c r="P19" s="1"/>
      <c r="Q19" s="9"/>
      <c r="R19" s="9"/>
    </row>
    <row r="20" spans="2:18" s="9" customFormat="1" ht="15" customHeight="1">
      <c r="B20" s="200"/>
      <c r="C20" s="204"/>
      <c r="D20" s="223"/>
      <c r="E20" s="224"/>
      <c r="F20" s="225"/>
      <c r="G20" s="223"/>
      <c r="H20" s="224"/>
      <c r="I20" s="206"/>
      <c r="J20" s="206"/>
      <c r="K20" s="206"/>
      <c r="L20" s="206"/>
      <c r="M20" s="209"/>
      <c r="N20" s="205"/>
      <c r="O20" s="207"/>
      <c r="P20" s="1"/>
    </row>
    <row r="21" spans="2:18" s="9" customFormat="1" ht="15" customHeight="1">
      <c r="B21" s="200"/>
      <c r="C21" s="226"/>
      <c r="D21" s="227"/>
      <c r="E21" s="227"/>
      <c r="F21" s="227"/>
      <c r="G21" s="227"/>
      <c r="H21" s="227"/>
      <c r="I21" s="227"/>
      <c r="J21" s="227"/>
      <c r="K21" s="227"/>
      <c r="L21" s="227"/>
      <c r="M21" s="227"/>
      <c r="N21" s="227"/>
      <c r="O21" s="228"/>
      <c r="P21" s="1"/>
    </row>
    <row r="22" spans="2:18" s="9" customFormat="1" ht="15" customHeight="1">
      <c r="B22" s="229"/>
      <c r="C22" s="230"/>
      <c r="D22" s="230"/>
      <c r="E22" s="230"/>
      <c r="F22" s="231"/>
      <c r="G22" s="231"/>
      <c r="H22" s="231"/>
      <c r="I22" s="231"/>
      <c r="J22" s="231"/>
      <c r="K22" s="231"/>
      <c r="L22" s="232"/>
      <c r="M22" s="232"/>
      <c r="N22" s="232"/>
      <c r="O22" s="232"/>
      <c r="P22" s="2"/>
    </row>
    <row r="23" spans="2:18" s="9" customFormat="1" ht="13.5" customHeight="1">
      <c r="B23" s="55" t="s">
        <v>229</v>
      </c>
      <c r="C23" s="8"/>
      <c r="D23" s="8"/>
      <c r="E23" s="8"/>
      <c r="F23" s="8"/>
      <c r="G23" s="8"/>
      <c r="H23" s="8"/>
      <c r="I23" s="8"/>
      <c r="J23" s="8"/>
      <c r="K23" s="8"/>
      <c r="L23" s="8"/>
      <c r="M23" s="8"/>
      <c r="N23" s="31"/>
      <c r="O23" s="31"/>
      <c r="P23" s="31"/>
      <c r="Q23" s="31"/>
      <c r="R23" s="31"/>
    </row>
    <row r="24" spans="2:18" s="9" customFormat="1" ht="13.5" customHeight="1">
      <c r="B24" s="85" t="s">
        <v>117</v>
      </c>
      <c r="C24" s="8"/>
      <c r="D24" s="8"/>
      <c r="E24" s="8"/>
      <c r="F24" s="8"/>
      <c r="G24" s="8"/>
      <c r="H24" s="8"/>
      <c r="I24" s="8"/>
      <c r="J24" s="8"/>
      <c r="K24" s="8"/>
      <c r="L24" s="8"/>
      <c r="M24" s="8"/>
      <c r="N24" s="31"/>
      <c r="O24" s="31"/>
      <c r="P24" s="31"/>
      <c r="Q24" s="31"/>
      <c r="R24" s="31"/>
    </row>
    <row r="25" spans="2:18" s="9" customFormat="1" ht="13.5" customHeight="1">
      <c r="B25" s="60" t="s">
        <v>150</v>
      </c>
      <c r="C25" s="5"/>
      <c r="D25" s="5"/>
      <c r="E25" s="5"/>
      <c r="F25" s="5"/>
      <c r="G25" s="5"/>
      <c r="H25" s="5"/>
      <c r="I25" s="5"/>
      <c r="J25" s="5"/>
      <c r="K25" s="5"/>
      <c r="L25" s="5"/>
      <c r="M25" s="5"/>
      <c r="N25" s="5"/>
      <c r="O25" s="5"/>
      <c r="P25" s="5"/>
      <c r="Q25" s="5"/>
      <c r="R25" s="5"/>
    </row>
    <row r="26" spans="2:18" s="9" customFormat="1" ht="13.5" customHeight="1">
      <c r="B26" s="60" t="s">
        <v>149</v>
      </c>
      <c r="C26" s="5"/>
      <c r="D26" s="5"/>
      <c r="E26" s="5"/>
      <c r="F26" s="5"/>
      <c r="G26" s="5"/>
      <c r="H26" s="5"/>
      <c r="I26" s="5"/>
      <c r="J26" s="5"/>
      <c r="K26" s="5"/>
      <c r="L26" s="5"/>
      <c r="M26" s="5"/>
      <c r="N26" s="5"/>
      <c r="O26" s="5"/>
      <c r="P26" s="5"/>
      <c r="Q26" s="5"/>
      <c r="R26" s="5"/>
    </row>
    <row r="27" spans="2:18" s="9" customFormat="1" ht="13.5" customHeight="1">
      <c r="B27" s="61" t="s">
        <v>158</v>
      </c>
      <c r="C27" s="10"/>
      <c r="D27" s="10"/>
      <c r="E27" s="10"/>
      <c r="F27" s="10"/>
      <c r="G27" s="10"/>
      <c r="H27" s="10"/>
      <c r="I27" s="11"/>
      <c r="J27" s="32"/>
      <c r="K27" s="11"/>
      <c r="L27" s="11"/>
      <c r="M27" s="11"/>
      <c r="N27" s="11"/>
      <c r="O27" s="11"/>
      <c r="P27" s="11"/>
      <c r="Q27" s="11"/>
    </row>
    <row r="28" spans="2:18" s="9" customFormat="1" ht="13.5" customHeight="1">
      <c r="B28" s="61" t="s">
        <v>200</v>
      </c>
      <c r="C28" s="10"/>
      <c r="D28" s="10"/>
      <c r="E28" s="10"/>
      <c r="F28" s="10"/>
      <c r="G28" s="10"/>
      <c r="H28" s="10"/>
      <c r="I28" s="11"/>
      <c r="J28" s="32"/>
      <c r="K28" s="11"/>
      <c r="L28" s="11"/>
      <c r="M28" s="11"/>
      <c r="N28" s="11"/>
      <c r="O28" s="11"/>
      <c r="P28" s="11"/>
      <c r="Q28" s="11"/>
    </row>
    <row r="29" spans="2:18" s="9" customFormat="1" ht="13.5" customHeight="1">
      <c r="B29" s="61" t="s">
        <v>151</v>
      </c>
      <c r="G29" s="10"/>
      <c r="H29" s="10"/>
      <c r="I29" s="11"/>
      <c r="J29" s="32"/>
      <c r="K29" s="11"/>
      <c r="L29" s="11"/>
      <c r="M29" s="11"/>
      <c r="N29" s="11"/>
      <c r="O29" s="11"/>
      <c r="P29" s="11"/>
      <c r="Q29" s="11"/>
    </row>
    <row r="30" spans="2:18" s="9" customFormat="1" ht="15" customHeight="1">
      <c r="B30" s="13"/>
      <c r="C30" s="13"/>
      <c r="D30" s="13"/>
      <c r="E30" s="13"/>
      <c r="F30" s="13"/>
      <c r="G30" s="13"/>
      <c r="H30" s="13"/>
      <c r="I30" s="14"/>
      <c r="J30" s="14"/>
      <c r="K30" s="14"/>
      <c r="L30" s="14"/>
      <c r="M30" s="14"/>
      <c r="N30" s="14"/>
      <c r="O30" s="14"/>
      <c r="P30" s="14"/>
      <c r="Q30" s="13"/>
      <c r="R30" s="12"/>
    </row>
    <row r="31" spans="2:18" s="9" customFormat="1" ht="15" customHeight="1">
      <c r="C31" s="13"/>
      <c r="D31" s="53"/>
      <c r="E31" s="13"/>
      <c r="F31" s="13"/>
      <c r="G31" s="13"/>
      <c r="H31" s="13"/>
      <c r="I31" s="14"/>
      <c r="J31" s="14"/>
      <c r="K31" s="14"/>
      <c r="L31" s="14"/>
      <c r="M31" s="14"/>
      <c r="N31" s="14"/>
      <c r="O31" s="14"/>
      <c r="P31" s="14"/>
      <c r="Q31" s="13"/>
      <c r="R31" s="12"/>
    </row>
    <row r="32" spans="2:18" s="9" customFormat="1" ht="15" customHeight="1">
      <c r="B32" s="15"/>
      <c r="C32" s="15"/>
      <c r="D32" s="15"/>
      <c r="E32" s="15"/>
      <c r="F32" s="15"/>
      <c r="G32" s="15"/>
      <c r="H32" s="15"/>
      <c r="I32" s="16"/>
      <c r="J32" s="16"/>
      <c r="K32" s="16"/>
      <c r="L32" s="16"/>
      <c r="M32" s="16"/>
      <c r="N32" s="16"/>
    </row>
    <row r="33" spans="2:18" s="9" customFormat="1" ht="15" customHeight="1">
      <c r="B33" s="17"/>
      <c r="C33" s="5"/>
      <c r="D33" s="5"/>
      <c r="E33" s="5"/>
      <c r="F33" s="5"/>
      <c r="G33" s="5"/>
      <c r="H33" s="5"/>
      <c r="I33" s="5"/>
      <c r="J33" s="5"/>
      <c r="K33" s="5"/>
      <c r="L33" s="5"/>
      <c r="M33" s="5"/>
      <c r="N33" s="5"/>
      <c r="O33" s="5"/>
      <c r="P33" s="5"/>
      <c r="Q33" s="5"/>
      <c r="R33" s="5"/>
    </row>
    <row r="34" spans="2:18" s="9" customFormat="1" ht="15" customHeight="1">
      <c r="B34" s="5"/>
      <c r="C34" s="6"/>
      <c r="D34" s="6"/>
      <c r="E34" s="6"/>
      <c r="F34" s="6"/>
      <c r="G34" s="6"/>
      <c r="H34" s="6"/>
      <c r="I34" s="6"/>
      <c r="J34" s="6"/>
      <c r="K34" s="6"/>
      <c r="L34" s="6"/>
      <c r="M34" s="6"/>
      <c r="N34" s="6"/>
      <c r="O34" s="6"/>
      <c r="P34" s="6"/>
      <c r="Q34" s="6"/>
      <c r="R34" s="6"/>
    </row>
    <row r="35" spans="2:18" s="9" customFormat="1" ht="15" customHeight="1">
      <c r="B35" s="5"/>
      <c r="C35" s="6"/>
      <c r="D35" s="6"/>
      <c r="E35" s="6"/>
      <c r="F35" s="6"/>
      <c r="G35" s="6"/>
      <c r="H35" s="6"/>
      <c r="I35" s="6"/>
      <c r="J35" s="6"/>
      <c r="K35" s="6"/>
      <c r="L35" s="6"/>
      <c r="M35" s="6"/>
      <c r="N35" s="6"/>
      <c r="O35" s="6"/>
      <c r="P35" s="6"/>
      <c r="Q35" s="6"/>
      <c r="R35" s="6"/>
    </row>
    <row r="36" spans="2:18" s="9" customFormat="1" ht="15" customHeight="1">
      <c r="B36" s="5"/>
      <c r="C36" s="6"/>
      <c r="D36" s="6"/>
      <c r="E36" s="6"/>
      <c r="F36" s="6"/>
      <c r="G36" s="6"/>
      <c r="H36" s="6"/>
      <c r="I36" s="6"/>
      <c r="J36" s="6"/>
      <c r="K36" s="6"/>
      <c r="L36" s="6"/>
      <c r="M36" s="6"/>
      <c r="N36" s="6"/>
      <c r="O36" s="6"/>
      <c r="P36" s="6"/>
      <c r="Q36" s="6"/>
      <c r="R36" s="6"/>
    </row>
    <row r="37" spans="2:18" s="9" customFormat="1" ht="15" customHeight="1">
      <c r="B37" s="5"/>
      <c r="C37" s="6"/>
      <c r="D37" s="6"/>
      <c r="E37" s="6"/>
      <c r="F37" s="6"/>
      <c r="G37" s="6"/>
      <c r="H37" s="6"/>
      <c r="I37" s="6"/>
      <c r="J37" s="6"/>
      <c r="K37" s="6"/>
      <c r="L37" s="6"/>
      <c r="M37" s="6"/>
      <c r="N37" s="6"/>
      <c r="O37" s="6"/>
      <c r="P37" s="6"/>
      <c r="Q37" s="6"/>
      <c r="R37" s="6"/>
    </row>
    <row r="38" spans="2:18" s="9" customFormat="1" ht="15" customHeight="1">
      <c r="B38" s="5"/>
      <c r="C38" s="6"/>
      <c r="D38" s="6"/>
      <c r="E38" s="6"/>
      <c r="F38" s="6"/>
      <c r="G38" s="6"/>
      <c r="H38" s="6"/>
      <c r="I38" s="6"/>
      <c r="J38" s="6"/>
      <c r="K38" s="6"/>
      <c r="L38" s="6"/>
      <c r="M38" s="6"/>
      <c r="N38" s="6"/>
      <c r="O38" s="6"/>
      <c r="P38" s="6"/>
      <c r="Q38" s="6"/>
      <c r="R38" s="6"/>
    </row>
    <row r="39" spans="2:18" s="9" customFormat="1" ht="15" customHeight="1">
      <c r="B39" s="5"/>
      <c r="C39" s="6"/>
      <c r="D39" s="6"/>
      <c r="E39" s="6"/>
      <c r="F39" s="6"/>
      <c r="G39" s="6"/>
      <c r="H39" s="6"/>
      <c r="I39" s="6"/>
      <c r="J39" s="6"/>
      <c r="K39" s="6"/>
      <c r="L39" s="6"/>
      <c r="M39" s="6"/>
      <c r="N39" s="6"/>
      <c r="O39" s="6"/>
      <c r="P39" s="6"/>
      <c r="Q39" s="6"/>
      <c r="R39" s="6"/>
    </row>
    <row r="40" spans="2:18" s="9" customFormat="1" ht="15" customHeight="1">
      <c r="B40" s="5"/>
      <c r="C40" s="6"/>
      <c r="D40" s="6"/>
      <c r="E40" s="6"/>
      <c r="F40" s="6"/>
      <c r="G40" s="6"/>
      <c r="H40" s="6"/>
      <c r="I40" s="6"/>
      <c r="J40" s="6"/>
      <c r="K40" s="6"/>
      <c r="L40" s="6"/>
      <c r="M40" s="6"/>
      <c r="N40" s="6"/>
      <c r="O40" s="6"/>
      <c r="P40" s="6"/>
      <c r="Q40" s="6"/>
      <c r="R40" s="6"/>
    </row>
    <row r="41" spans="2:18" s="9" customFormat="1" ht="15" customHeight="1">
      <c r="B41" s="5"/>
      <c r="C41" s="6"/>
      <c r="D41" s="6"/>
      <c r="E41" s="6"/>
      <c r="F41" s="6"/>
      <c r="G41" s="6"/>
      <c r="H41" s="6"/>
      <c r="I41" s="6"/>
      <c r="J41" s="6"/>
      <c r="K41" s="6"/>
      <c r="L41" s="6"/>
      <c r="M41" s="6"/>
      <c r="N41" s="6"/>
      <c r="O41" s="6"/>
      <c r="P41" s="6"/>
      <c r="Q41" s="6"/>
      <c r="R41" s="6"/>
    </row>
    <row r="42" spans="2:18" s="9" customFormat="1" ht="15" customHeight="1">
      <c r="B42" s="6"/>
      <c r="C42" s="6"/>
      <c r="D42" s="6"/>
      <c r="E42" s="6"/>
      <c r="F42" s="6"/>
      <c r="G42" s="6"/>
      <c r="H42" s="6"/>
      <c r="I42" s="6"/>
      <c r="J42" s="6"/>
      <c r="K42" s="6"/>
      <c r="L42" s="6"/>
      <c r="M42" s="6"/>
      <c r="N42" s="6"/>
      <c r="O42" s="6"/>
      <c r="P42" s="6"/>
      <c r="Q42" s="6"/>
      <c r="R42" s="6"/>
    </row>
    <row r="43" spans="2:18" s="9" customFormat="1" ht="15" customHeight="1">
      <c r="B43" s="6"/>
      <c r="C43" s="6"/>
      <c r="D43" s="6"/>
      <c r="E43" s="6"/>
      <c r="F43" s="6"/>
      <c r="G43" s="6"/>
      <c r="H43" s="6"/>
      <c r="I43" s="6"/>
      <c r="J43" s="6"/>
      <c r="K43" s="6"/>
      <c r="L43" s="6"/>
      <c r="M43" s="6"/>
      <c r="N43" s="6"/>
      <c r="O43" s="6"/>
      <c r="P43" s="6"/>
      <c r="Q43" s="6"/>
      <c r="R43" s="6"/>
    </row>
    <row r="44" spans="2:18" s="4" customFormat="1" ht="15" customHeight="1">
      <c r="B44" s="6"/>
      <c r="C44" s="6"/>
      <c r="D44" s="6"/>
      <c r="E44" s="6"/>
      <c r="F44" s="6"/>
      <c r="G44" s="6"/>
      <c r="H44" s="6"/>
      <c r="I44" s="6"/>
      <c r="J44" s="6"/>
      <c r="K44" s="6"/>
      <c r="L44" s="6"/>
      <c r="M44" s="6"/>
      <c r="N44" s="6"/>
      <c r="O44" s="6"/>
      <c r="P44" s="6"/>
      <c r="Q44" s="6"/>
      <c r="R44" s="6"/>
    </row>
    <row r="45" spans="2:18" s="4" customFormat="1" ht="15" customHeight="1">
      <c r="B45" s="6"/>
      <c r="C45" s="6"/>
      <c r="D45" s="6"/>
      <c r="E45" s="6"/>
      <c r="F45" s="6"/>
      <c r="G45" s="6"/>
      <c r="H45" s="6"/>
      <c r="I45" s="6"/>
      <c r="J45" s="6"/>
      <c r="K45" s="6"/>
      <c r="L45" s="6"/>
      <c r="M45" s="6"/>
      <c r="N45" s="6"/>
      <c r="O45" s="6"/>
      <c r="P45" s="6"/>
      <c r="Q45" s="6"/>
      <c r="R45" s="6"/>
    </row>
    <row r="46" spans="2:18" s="9" customFormat="1" ht="15" customHeight="1">
      <c r="B46" s="6"/>
      <c r="C46" s="6"/>
      <c r="D46" s="6"/>
      <c r="E46" s="6"/>
      <c r="F46" s="6"/>
      <c r="G46" s="6"/>
      <c r="H46" s="6"/>
      <c r="I46" s="6"/>
      <c r="J46" s="6"/>
      <c r="K46" s="6"/>
      <c r="L46" s="6"/>
      <c r="M46" s="6"/>
      <c r="N46" s="6"/>
      <c r="O46" s="6"/>
      <c r="P46" s="6"/>
      <c r="Q46" s="6"/>
      <c r="R46" s="6"/>
    </row>
    <row r="47" spans="2:18" s="9" customFormat="1" ht="15" customHeight="1">
      <c r="B47" s="5"/>
      <c r="C47" s="6"/>
      <c r="D47" s="6"/>
      <c r="E47" s="6"/>
      <c r="F47" s="6"/>
      <c r="G47" s="6"/>
      <c r="H47" s="6"/>
      <c r="I47" s="6"/>
      <c r="J47" s="6"/>
      <c r="K47" s="6"/>
      <c r="L47" s="6"/>
      <c r="M47" s="6"/>
      <c r="N47" s="6"/>
      <c r="O47" s="6"/>
      <c r="P47" s="6"/>
      <c r="Q47" s="6"/>
      <c r="R47" s="6"/>
    </row>
    <row r="48" spans="2:18" s="12" customFormat="1" ht="15" customHeight="1">
      <c r="B48" s="5"/>
      <c r="C48" s="6"/>
      <c r="D48" s="6"/>
      <c r="E48" s="6"/>
      <c r="F48" s="6"/>
      <c r="G48" s="6"/>
      <c r="H48" s="6"/>
      <c r="I48" s="6"/>
      <c r="J48" s="6"/>
      <c r="K48" s="6"/>
      <c r="L48" s="6"/>
      <c r="M48" s="6"/>
      <c r="N48" s="6"/>
      <c r="O48" s="6"/>
      <c r="P48" s="6"/>
      <c r="Q48" s="6"/>
      <c r="R48" s="6"/>
    </row>
    <row r="49" spans="2:18" s="9" customFormat="1" ht="15" customHeight="1">
      <c r="B49" s="5"/>
      <c r="C49" s="6"/>
      <c r="D49" s="6"/>
      <c r="E49" s="6"/>
      <c r="F49" s="6"/>
      <c r="G49" s="6"/>
      <c r="H49" s="6"/>
      <c r="I49" s="6"/>
      <c r="J49" s="6"/>
      <c r="K49" s="6"/>
      <c r="L49" s="6"/>
      <c r="M49" s="6"/>
      <c r="N49" s="6"/>
      <c r="O49" s="6"/>
      <c r="P49" s="6"/>
      <c r="Q49" s="6"/>
      <c r="R49" s="6"/>
    </row>
    <row r="50" spans="2:18" ht="15" customHeight="1">
      <c r="B50" s="6"/>
      <c r="R50" s="54"/>
    </row>
    <row r="51" spans="2:18" ht="15.75" customHeight="1">
      <c r="R51" s="55"/>
    </row>
  </sheetData>
  <mergeCells count="17">
    <mergeCell ref="D6:E6"/>
    <mergeCell ref="E3:F3"/>
    <mergeCell ref="E4:F4"/>
    <mergeCell ref="D7:E7"/>
    <mergeCell ref="G8:H10"/>
    <mergeCell ref="J8:K9"/>
    <mergeCell ref="M8:N8"/>
    <mergeCell ref="M9:N9"/>
    <mergeCell ref="D10:E10"/>
    <mergeCell ref="J10:K10"/>
    <mergeCell ref="M10:N10"/>
    <mergeCell ref="J13:K13"/>
    <mergeCell ref="G14:H15"/>
    <mergeCell ref="G16:H16"/>
    <mergeCell ref="D11:E11"/>
    <mergeCell ref="G11:H11"/>
    <mergeCell ref="J11:K12"/>
  </mergeCells>
  <phoneticPr fontId="3"/>
  <pageMargins left="0.70866141732283472" right="0.70866141732283472" top="0.74803149606299213" bottom="0.74803149606299213" header="0.31496062992125984" footer="0.31496062992125984"/>
  <pageSetup paperSize="8" scale="75" orientation="landscape" r:id="rId1"/>
  <headerFooter>
    <oddHeader>&amp;R&amp;"ＭＳ 明朝,標準"&amp;12ジェネリック医薬品分析(医科･調剤)</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9"/>
  <dimension ref="B1:L80"/>
  <sheetViews>
    <sheetView showGridLines="0" zoomScaleNormal="100" zoomScaleSheetLayoutView="100" workbookViewId="0"/>
  </sheetViews>
  <sheetFormatPr defaultColWidth="9" defaultRowHeight="13.5"/>
  <cols>
    <col min="1" max="1" width="4.625" style="20" customWidth="1"/>
    <col min="2" max="2" width="3.625" style="20" customWidth="1"/>
    <col min="3" max="3" width="12.625" style="20" customWidth="1"/>
    <col min="4" max="7" width="11.625" style="20" customWidth="1"/>
    <col min="8" max="8" width="11.625" style="3" customWidth="1"/>
    <col min="9" max="12" width="11.625" style="20" customWidth="1"/>
    <col min="13" max="16384" width="9" style="20"/>
  </cols>
  <sheetData>
    <row r="1" spans="2:12" ht="16.5" customHeight="1">
      <c r="B1" s="18" t="s">
        <v>194</v>
      </c>
    </row>
    <row r="2" spans="2:12" ht="16.5" customHeight="1">
      <c r="B2" s="18" t="s">
        <v>191</v>
      </c>
    </row>
    <row r="3" spans="2:12" ht="10.5" customHeight="1">
      <c r="B3" s="382"/>
      <c r="C3" s="348" t="s">
        <v>85</v>
      </c>
      <c r="D3" s="380" t="s">
        <v>132</v>
      </c>
      <c r="E3" s="380" t="s">
        <v>133</v>
      </c>
      <c r="F3" s="379" t="s">
        <v>134</v>
      </c>
      <c r="G3" s="380" t="s">
        <v>138</v>
      </c>
      <c r="H3" s="377" t="s">
        <v>139</v>
      </c>
      <c r="I3" s="21"/>
      <c r="J3" s="22"/>
      <c r="K3" s="379" t="s">
        <v>137</v>
      </c>
      <c r="L3" s="380" t="s">
        <v>118</v>
      </c>
    </row>
    <row r="4" spans="2:12" ht="69" customHeight="1">
      <c r="B4" s="382"/>
      <c r="C4" s="348"/>
      <c r="D4" s="381"/>
      <c r="E4" s="381"/>
      <c r="F4" s="378"/>
      <c r="G4" s="381"/>
      <c r="H4" s="378"/>
      <c r="I4" s="124" t="s">
        <v>135</v>
      </c>
      <c r="J4" s="124" t="s">
        <v>136</v>
      </c>
      <c r="K4" s="378"/>
      <c r="L4" s="381"/>
    </row>
    <row r="5" spans="2:12" s="97" customFormat="1" ht="13.5" customHeight="1">
      <c r="B5" s="128">
        <v>1</v>
      </c>
      <c r="C5" s="95" t="s">
        <v>50</v>
      </c>
      <c r="D5" s="154">
        <v>77837153943.198868</v>
      </c>
      <c r="E5" s="154">
        <f>SUM(F5,G5)</f>
        <v>67753709908.550415</v>
      </c>
      <c r="F5" s="154">
        <v>11529056683.351078</v>
      </c>
      <c r="G5" s="155">
        <f>SUM(H5,K5)</f>
        <v>56224653225.199341</v>
      </c>
      <c r="H5" s="156">
        <f>SUM(I5:J5)</f>
        <v>7617692509.5120173</v>
      </c>
      <c r="I5" s="154">
        <v>1994401332.5722997</v>
      </c>
      <c r="J5" s="154">
        <v>5623291176.9397173</v>
      </c>
      <c r="K5" s="154">
        <v>48606960715.687325</v>
      </c>
      <c r="L5" s="278">
        <v>901374094.81845999</v>
      </c>
    </row>
    <row r="6" spans="2:12" s="97" customFormat="1" ht="13.5" customHeight="1">
      <c r="B6" s="128">
        <v>2</v>
      </c>
      <c r="C6" s="95" t="s">
        <v>86</v>
      </c>
      <c r="D6" s="154">
        <v>2691582431.3930302</v>
      </c>
      <c r="E6" s="154">
        <f t="shared" ref="E6:E69" si="0">SUM(F6,G6)</f>
        <v>2336007063.1573391</v>
      </c>
      <c r="F6" s="154">
        <v>412115295.41967958</v>
      </c>
      <c r="G6" s="154">
        <f t="shared" ref="G6:G69" si="1">SUM(H6,K6)</f>
        <v>1923891767.7376597</v>
      </c>
      <c r="H6" s="155">
        <f t="shared" ref="H6:H69" si="2">SUM(I6:J6)</f>
        <v>256580670.46291998</v>
      </c>
      <c r="I6" s="154">
        <v>68817982.809999973</v>
      </c>
      <c r="J6" s="154">
        <v>187762687.65292001</v>
      </c>
      <c r="K6" s="154">
        <v>1667311097.2747397</v>
      </c>
      <c r="L6" s="278">
        <v>31539366.019999988</v>
      </c>
    </row>
    <row r="7" spans="2:12" s="97" customFormat="1" ht="13.5" customHeight="1">
      <c r="B7" s="128">
        <v>3</v>
      </c>
      <c r="C7" s="95" t="s">
        <v>87</v>
      </c>
      <c r="D7" s="154">
        <v>2016564350.9138105</v>
      </c>
      <c r="E7" s="154">
        <f t="shared" si="0"/>
        <v>1756857450.8324122</v>
      </c>
      <c r="F7" s="154">
        <v>272181880.68129009</v>
      </c>
      <c r="G7" s="154">
        <f t="shared" si="1"/>
        <v>1484675570.1511221</v>
      </c>
      <c r="H7" s="155">
        <f t="shared" si="2"/>
        <v>196831499.71027598</v>
      </c>
      <c r="I7" s="154">
        <v>50932326.528000005</v>
      </c>
      <c r="J7" s="154">
        <v>145899173.18227598</v>
      </c>
      <c r="K7" s="154">
        <v>1287844070.4408462</v>
      </c>
      <c r="L7" s="278">
        <v>22676642.32300001</v>
      </c>
    </row>
    <row r="8" spans="2:12" s="97" customFormat="1" ht="13.5" customHeight="1">
      <c r="B8" s="128">
        <v>4</v>
      </c>
      <c r="C8" s="95" t="s">
        <v>88</v>
      </c>
      <c r="D8" s="154">
        <v>2141439316.2885547</v>
      </c>
      <c r="E8" s="154">
        <f t="shared" si="0"/>
        <v>1843268374.9229281</v>
      </c>
      <c r="F8" s="154">
        <v>319503228.34365988</v>
      </c>
      <c r="G8" s="154">
        <f t="shared" si="1"/>
        <v>1523765146.5792682</v>
      </c>
      <c r="H8" s="155">
        <f t="shared" si="2"/>
        <v>200710221.10101995</v>
      </c>
      <c r="I8" s="154">
        <v>49586889.895000018</v>
      </c>
      <c r="J8" s="154">
        <v>151123331.20601994</v>
      </c>
      <c r="K8" s="154">
        <v>1323054925.4782484</v>
      </c>
      <c r="L8" s="278">
        <v>22545309.299999993</v>
      </c>
    </row>
    <row r="9" spans="2:12" s="97" customFormat="1" ht="13.5" customHeight="1">
      <c r="B9" s="128">
        <v>5</v>
      </c>
      <c r="C9" s="95" t="s">
        <v>89</v>
      </c>
      <c r="D9" s="154">
        <v>1910628095.4912891</v>
      </c>
      <c r="E9" s="154">
        <f t="shared" si="0"/>
        <v>1683565402.908401</v>
      </c>
      <c r="F9" s="154">
        <v>269162845.13615006</v>
      </c>
      <c r="G9" s="154">
        <f t="shared" si="1"/>
        <v>1414402557.7722509</v>
      </c>
      <c r="H9" s="155">
        <f t="shared" si="2"/>
        <v>162216120.04484001</v>
      </c>
      <c r="I9" s="154">
        <v>44223608.765000023</v>
      </c>
      <c r="J9" s="154">
        <v>117992511.27983998</v>
      </c>
      <c r="K9" s="154">
        <v>1252186437.7274108</v>
      </c>
      <c r="L9" s="278">
        <v>19855960.915000018</v>
      </c>
    </row>
    <row r="10" spans="2:12" s="97" customFormat="1" ht="13.5" customHeight="1">
      <c r="B10" s="128">
        <v>6</v>
      </c>
      <c r="C10" s="95" t="s">
        <v>90</v>
      </c>
      <c r="D10" s="154">
        <v>2494451775.8098001</v>
      </c>
      <c r="E10" s="154">
        <f t="shared" si="0"/>
        <v>2173607403.0195503</v>
      </c>
      <c r="F10" s="154">
        <v>393431787.42326009</v>
      </c>
      <c r="G10" s="154">
        <f t="shared" si="1"/>
        <v>1780175615.5962903</v>
      </c>
      <c r="H10" s="155">
        <f t="shared" si="2"/>
        <v>215181065.67990988</v>
      </c>
      <c r="I10" s="154">
        <v>50549769.335000001</v>
      </c>
      <c r="J10" s="154">
        <v>164631296.34490988</v>
      </c>
      <c r="K10" s="154">
        <v>1564994549.9163804</v>
      </c>
      <c r="L10" s="278">
        <v>22822298.094999991</v>
      </c>
    </row>
    <row r="11" spans="2:12" s="97" customFormat="1" ht="13.5" customHeight="1">
      <c r="B11" s="128">
        <v>7</v>
      </c>
      <c r="C11" s="95" t="s">
        <v>91</v>
      </c>
      <c r="D11" s="154">
        <v>2460608573.6060967</v>
      </c>
      <c r="E11" s="154">
        <f t="shared" si="0"/>
        <v>2159586951.5908885</v>
      </c>
      <c r="F11" s="154">
        <v>338836085.97067982</v>
      </c>
      <c r="G11" s="154">
        <f t="shared" si="1"/>
        <v>1820750865.6202087</v>
      </c>
      <c r="H11" s="155">
        <f t="shared" si="2"/>
        <v>285773704.7835499</v>
      </c>
      <c r="I11" s="154">
        <v>77910947.564999968</v>
      </c>
      <c r="J11" s="154">
        <v>207862757.21854997</v>
      </c>
      <c r="K11" s="154">
        <v>1534977160.836659</v>
      </c>
      <c r="L11" s="278">
        <v>36290398.659999982</v>
      </c>
    </row>
    <row r="12" spans="2:12" s="97" customFormat="1" ht="13.5" customHeight="1">
      <c r="B12" s="128">
        <v>8</v>
      </c>
      <c r="C12" s="95" t="s">
        <v>51</v>
      </c>
      <c r="D12" s="154">
        <v>1994397894.9061153</v>
      </c>
      <c r="E12" s="154">
        <f t="shared" si="0"/>
        <v>1738966281.1390903</v>
      </c>
      <c r="F12" s="154">
        <v>247082061.20066407</v>
      </c>
      <c r="G12" s="154">
        <f t="shared" si="1"/>
        <v>1491884219.9384263</v>
      </c>
      <c r="H12" s="155">
        <f t="shared" si="2"/>
        <v>246263642.65041018</v>
      </c>
      <c r="I12" s="154">
        <v>58835559.457500011</v>
      </c>
      <c r="J12" s="154">
        <v>187428083.19291016</v>
      </c>
      <c r="K12" s="154">
        <v>1245620577.2880161</v>
      </c>
      <c r="L12" s="278">
        <v>25529020.712500013</v>
      </c>
    </row>
    <row r="13" spans="2:12" s="97" customFormat="1" ht="13.5" customHeight="1">
      <c r="B13" s="128">
        <v>9</v>
      </c>
      <c r="C13" s="95" t="s">
        <v>92</v>
      </c>
      <c r="D13" s="154">
        <v>1209319589.5564048</v>
      </c>
      <c r="E13" s="154">
        <f t="shared" si="0"/>
        <v>1043799004.0121055</v>
      </c>
      <c r="F13" s="154">
        <v>170939776.91195983</v>
      </c>
      <c r="G13" s="155">
        <f t="shared" si="1"/>
        <v>872859227.10014558</v>
      </c>
      <c r="H13" s="176">
        <f t="shared" si="2"/>
        <v>92937126.885544956</v>
      </c>
      <c r="I13" s="154">
        <v>27186194.214999974</v>
      </c>
      <c r="J13" s="154">
        <v>65750932.670544982</v>
      </c>
      <c r="K13" s="154">
        <v>779922100.21460068</v>
      </c>
      <c r="L13" s="278">
        <v>12018013.764999997</v>
      </c>
    </row>
    <row r="14" spans="2:12" s="97" customFormat="1" ht="13.5" customHeight="1">
      <c r="B14" s="128">
        <v>10</v>
      </c>
      <c r="C14" s="95" t="s">
        <v>52</v>
      </c>
      <c r="D14" s="154">
        <v>2777890580.727457</v>
      </c>
      <c r="E14" s="154">
        <f t="shared" si="0"/>
        <v>2417840024.934329</v>
      </c>
      <c r="F14" s="154">
        <v>440634216.78944045</v>
      </c>
      <c r="G14" s="154">
        <f t="shared" si="1"/>
        <v>1977205808.1448884</v>
      </c>
      <c r="H14" s="155">
        <f t="shared" si="2"/>
        <v>256723033.20812911</v>
      </c>
      <c r="I14" s="154">
        <v>50527946.18400003</v>
      </c>
      <c r="J14" s="154">
        <v>206195087.02412909</v>
      </c>
      <c r="K14" s="154">
        <v>1720482774.9367592</v>
      </c>
      <c r="L14" s="278">
        <v>23021303.009000011</v>
      </c>
    </row>
    <row r="15" spans="2:12" s="97" customFormat="1" ht="13.5" customHeight="1">
      <c r="B15" s="128">
        <v>11</v>
      </c>
      <c r="C15" s="95" t="s">
        <v>53</v>
      </c>
      <c r="D15" s="154">
        <v>4922103801.3437462</v>
      </c>
      <c r="E15" s="154">
        <f t="shared" si="0"/>
        <v>4293787052.1285777</v>
      </c>
      <c r="F15" s="154">
        <v>751828081.40813029</v>
      </c>
      <c r="G15" s="154">
        <f t="shared" si="1"/>
        <v>3541958970.7204475</v>
      </c>
      <c r="H15" s="155">
        <f t="shared" si="2"/>
        <v>396695269.4898001</v>
      </c>
      <c r="I15" s="154">
        <v>95076778.430000037</v>
      </c>
      <c r="J15" s="154">
        <v>301618491.05980003</v>
      </c>
      <c r="K15" s="154">
        <v>3145263701.2306476</v>
      </c>
      <c r="L15" s="278">
        <v>43133462.520000018</v>
      </c>
    </row>
    <row r="16" spans="2:12" s="97" customFormat="1" ht="13.5" customHeight="1">
      <c r="B16" s="128">
        <v>12</v>
      </c>
      <c r="C16" s="95" t="s">
        <v>93</v>
      </c>
      <c r="D16" s="154">
        <v>2357065159.4315653</v>
      </c>
      <c r="E16" s="154">
        <f t="shared" si="0"/>
        <v>2058585127.1245503</v>
      </c>
      <c r="F16" s="154">
        <v>352113268.49968207</v>
      </c>
      <c r="G16" s="154">
        <f t="shared" si="1"/>
        <v>1706471858.6248684</v>
      </c>
      <c r="H16" s="155">
        <f t="shared" si="2"/>
        <v>273440649.44023001</v>
      </c>
      <c r="I16" s="154">
        <v>78690411.170000017</v>
      </c>
      <c r="J16" s="154">
        <v>194750238.27022997</v>
      </c>
      <c r="K16" s="154">
        <v>1433031209.1846385</v>
      </c>
      <c r="L16" s="278">
        <v>35925405.424999982</v>
      </c>
    </row>
    <row r="17" spans="2:12" s="97" customFormat="1" ht="13.5" customHeight="1">
      <c r="B17" s="128">
        <v>13</v>
      </c>
      <c r="C17" s="95" t="s">
        <v>94</v>
      </c>
      <c r="D17" s="154">
        <v>3900207477.9762149</v>
      </c>
      <c r="E17" s="154">
        <f t="shared" si="0"/>
        <v>3383207071.2242537</v>
      </c>
      <c r="F17" s="154">
        <v>596662234.08245969</v>
      </c>
      <c r="G17" s="154">
        <f t="shared" si="1"/>
        <v>2786544837.1417942</v>
      </c>
      <c r="H17" s="155">
        <f t="shared" si="2"/>
        <v>447649600.5583362</v>
      </c>
      <c r="I17" s="154">
        <v>125638672.51483993</v>
      </c>
      <c r="J17" s="154">
        <v>322010928.04349625</v>
      </c>
      <c r="K17" s="154">
        <v>2338895236.5834579</v>
      </c>
      <c r="L17" s="278">
        <v>55659735.300040029</v>
      </c>
    </row>
    <row r="18" spans="2:12" s="97" customFormat="1" ht="13.5" customHeight="1">
      <c r="B18" s="128">
        <v>14</v>
      </c>
      <c r="C18" s="95" t="s">
        <v>95</v>
      </c>
      <c r="D18" s="154">
        <v>3075964244.3392711</v>
      </c>
      <c r="E18" s="154">
        <f t="shared" si="0"/>
        <v>2697506789.6897931</v>
      </c>
      <c r="F18" s="154">
        <v>440236099.18035978</v>
      </c>
      <c r="G18" s="154">
        <f t="shared" si="1"/>
        <v>2257270690.5094333</v>
      </c>
      <c r="H18" s="155">
        <f t="shared" si="2"/>
        <v>335255307.79536998</v>
      </c>
      <c r="I18" s="154">
        <v>92931003.024999946</v>
      </c>
      <c r="J18" s="154">
        <v>242324304.77037007</v>
      </c>
      <c r="K18" s="154">
        <v>1922015382.7140634</v>
      </c>
      <c r="L18" s="278">
        <v>44181655.484999999</v>
      </c>
    </row>
    <row r="19" spans="2:12" s="97" customFormat="1" ht="13.5" customHeight="1">
      <c r="B19" s="128">
        <v>15</v>
      </c>
      <c r="C19" s="95" t="s">
        <v>96</v>
      </c>
      <c r="D19" s="154">
        <v>5355710184.7585859</v>
      </c>
      <c r="E19" s="154">
        <f t="shared" si="0"/>
        <v>4644160520.5503864</v>
      </c>
      <c r="F19" s="154">
        <v>772570000.6814692</v>
      </c>
      <c r="G19" s="154">
        <f t="shared" si="1"/>
        <v>3871590519.868917</v>
      </c>
      <c r="H19" s="155">
        <f t="shared" si="2"/>
        <v>478637210.19278997</v>
      </c>
      <c r="I19" s="154">
        <v>123848772.15355994</v>
      </c>
      <c r="J19" s="154">
        <v>354788438.03923005</v>
      </c>
      <c r="K19" s="154">
        <v>3392953309.676127</v>
      </c>
      <c r="L19" s="278">
        <v>54848711.756319933</v>
      </c>
    </row>
    <row r="20" spans="2:12" s="97" customFormat="1" ht="13.5" customHeight="1">
      <c r="B20" s="128">
        <v>16</v>
      </c>
      <c r="C20" s="95" t="s">
        <v>54</v>
      </c>
      <c r="D20" s="154">
        <v>3380126211.6877866</v>
      </c>
      <c r="E20" s="154">
        <f t="shared" si="0"/>
        <v>2961784953.6270108</v>
      </c>
      <c r="F20" s="154">
        <v>436903479.30029011</v>
      </c>
      <c r="G20" s="154">
        <f t="shared" si="1"/>
        <v>2524881474.3267207</v>
      </c>
      <c r="H20" s="155">
        <f t="shared" si="2"/>
        <v>385268384.1960603</v>
      </c>
      <c r="I20" s="154">
        <v>117237680.28000003</v>
      </c>
      <c r="J20" s="154">
        <v>268030703.91606024</v>
      </c>
      <c r="K20" s="154">
        <v>2139613090.1306605</v>
      </c>
      <c r="L20" s="278">
        <v>53502073.540000007</v>
      </c>
    </row>
    <row r="21" spans="2:12" s="97" customFormat="1" ht="13.5" customHeight="1">
      <c r="B21" s="128">
        <v>17</v>
      </c>
      <c r="C21" s="95" t="s">
        <v>97</v>
      </c>
      <c r="D21" s="154">
        <v>4701572152.92307</v>
      </c>
      <c r="E21" s="154">
        <f t="shared" si="0"/>
        <v>4063674332.5268774</v>
      </c>
      <c r="F21" s="154">
        <v>717323698.08627999</v>
      </c>
      <c r="G21" s="155">
        <f t="shared" si="1"/>
        <v>3346350634.4405975</v>
      </c>
      <c r="H21" s="176">
        <f t="shared" si="2"/>
        <v>475498024.34206963</v>
      </c>
      <c r="I21" s="154">
        <v>139966816.00511992</v>
      </c>
      <c r="J21" s="154">
        <v>335531208.33694971</v>
      </c>
      <c r="K21" s="154">
        <v>2870852610.0985279</v>
      </c>
      <c r="L21" s="278">
        <v>63393897.581079982</v>
      </c>
    </row>
    <row r="22" spans="2:12" s="97" customFormat="1" ht="13.5" customHeight="1">
      <c r="B22" s="128">
        <v>18</v>
      </c>
      <c r="C22" s="95" t="s">
        <v>55</v>
      </c>
      <c r="D22" s="154">
        <v>4188118811.1290441</v>
      </c>
      <c r="E22" s="154">
        <f t="shared" si="0"/>
        <v>3672030014.3839049</v>
      </c>
      <c r="F22" s="154">
        <v>628461874.27901042</v>
      </c>
      <c r="G22" s="154">
        <f t="shared" si="1"/>
        <v>3043568140.1048946</v>
      </c>
      <c r="H22" s="155">
        <f>SUM(I22:J22)</f>
        <v>435032283.27484995</v>
      </c>
      <c r="I22" s="154">
        <v>120400773.91900004</v>
      </c>
      <c r="J22" s="154">
        <v>314631509.35584992</v>
      </c>
      <c r="K22" s="154">
        <v>2608535856.8300447</v>
      </c>
      <c r="L22" s="278">
        <v>54500169.53299994</v>
      </c>
    </row>
    <row r="23" spans="2:12" s="97" customFormat="1" ht="13.5" customHeight="1">
      <c r="B23" s="128">
        <v>19</v>
      </c>
      <c r="C23" s="95" t="s">
        <v>98</v>
      </c>
      <c r="D23" s="154">
        <v>2766840673.261981</v>
      </c>
      <c r="E23" s="154">
        <f t="shared" si="0"/>
        <v>2384958913.9404597</v>
      </c>
      <c r="F23" s="154">
        <v>438555100.75197023</v>
      </c>
      <c r="G23" s="154">
        <f t="shared" si="1"/>
        <v>1946403813.1884894</v>
      </c>
      <c r="H23" s="155">
        <f t="shared" si="2"/>
        <v>258038664.31990987</v>
      </c>
      <c r="I23" s="154">
        <v>67689532.014999926</v>
      </c>
      <c r="J23" s="154">
        <v>190349132.30490994</v>
      </c>
      <c r="K23" s="154">
        <v>1688365148.8685796</v>
      </c>
      <c r="L23" s="278">
        <v>30372568.260000009</v>
      </c>
    </row>
    <row r="24" spans="2:12" s="97" customFormat="1" ht="13.5" customHeight="1">
      <c r="B24" s="128">
        <v>20</v>
      </c>
      <c r="C24" s="95" t="s">
        <v>99</v>
      </c>
      <c r="D24" s="154">
        <v>4817754927.6915026</v>
      </c>
      <c r="E24" s="154">
        <f t="shared" si="0"/>
        <v>4180061757.0016422</v>
      </c>
      <c r="F24" s="154">
        <v>737302813.78955138</v>
      </c>
      <c r="G24" s="154">
        <f t="shared" si="1"/>
        <v>3442758943.212091</v>
      </c>
      <c r="H24" s="155">
        <f t="shared" si="2"/>
        <v>418181637.86926019</v>
      </c>
      <c r="I24" s="154">
        <v>96151065.416000053</v>
      </c>
      <c r="J24" s="154">
        <v>322030572.45326012</v>
      </c>
      <c r="K24" s="154">
        <v>3024577305.3428307</v>
      </c>
      <c r="L24" s="278">
        <v>43077558.761000007</v>
      </c>
    </row>
    <row r="25" spans="2:12" s="97" customFormat="1" ht="13.5" customHeight="1">
      <c r="B25" s="128">
        <v>21</v>
      </c>
      <c r="C25" s="95" t="s">
        <v>100</v>
      </c>
      <c r="D25" s="154">
        <v>3096487493.7393146</v>
      </c>
      <c r="E25" s="154">
        <f>SUM(F25,G25)</f>
        <v>2720824372.754477</v>
      </c>
      <c r="F25" s="154">
        <v>466924519.85988998</v>
      </c>
      <c r="G25" s="154">
        <f>SUM(H25,K25)</f>
        <v>2253899852.894587</v>
      </c>
      <c r="H25" s="155">
        <f t="shared" si="2"/>
        <v>310350680.43075997</v>
      </c>
      <c r="I25" s="154">
        <v>79643362.88500005</v>
      </c>
      <c r="J25" s="154">
        <v>230707317.54575992</v>
      </c>
      <c r="K25" s="154">
        <v>1943549172.4638271</v>
      </c>
      <c r="L25" s="278">
        <v>35412356.644999973</v>
      </c>
    </row>
    <row r="26" spans="2:12" s="97" customFormat="1" ht="13.5" customHeight="1">
      <c r="B26" s="128">
        <v>22</v>
      </c>
      <c r="C26" s="95" t="s">
        <v>56</v>
      </c>
      <c r="D26" s="154">
        <v>4155059121.2219319</v>
      </c>
      <c r="E26" s="154">
        <f t="shared" si="0"/>
        <v>3618633155.2633333</v>
      </c>
      <c r="F26" s="154">
        <v>670840448.15587056</v>
      </c>
      <c r="G26" s="154">
        <f t="shared" si="1"/>
        <v>2947792707.1074629</v>
      </c>
      <c r="H26" s="155">
        <f t="shared" si="2"/>
        <v>367354146.98363996</v>
      </c>
      <c r="I26" s="154">
        <v>93512274.86499995</v>
      </c>
      <c r="J26" s="154">
        <v>273841872.11864001</v>
      </c>
      <c r="K26" s="154">
        <v>2580438560.1238232</v>
      </c>
      <c r="L26" s="278">
        <v>42338132.889999986</v>
      </c>
    </row>
    <row r="27" spans="2:12" s="97" customFormat="1" ht="13.5" customHeight="1">
      <c r="B27" s="128">
        <v>23</v>
      </c>
      <c r="C27" s="95" t="s">
        <v>101</v>
      </c>
      <c r="D27" s="154">
        <v>6541504898.168767</v>
      </c>
      <c r="E27" s="154">
        <f t="shared" si="0"/>
        <v>5739340176.8429031</v>
      </c>
      <c r="F27" s="154">
        <v>995264436.79698038</v>
      </c>
      <c r="G27" s="154">
        <f t="shared" si="1"/>
        <v>4744075740.0459232</v>
      </c>
      <c r="H27" s="155">
        <f t="shared" si="2"/>
        <v>616206111.17763031</v>
      </c>
      <c r="I27" s="154">
        <v>135980302.86428002</v>
      </c>
      <c r="J27" s="154">
        <v>480225808.31335032</v>
      </c>
      <c r="K27" s="154">
        <v>4127869628.8682933</v>
      </c>
      <c r="L27" s="278">
        <v>61411999.497520067</v>
      </c>
    </row>
    <row r="28" spans="2:12" s="97" customFormat="1" ht="13.5" customHeight="1">
      <c r="B28" s="128">
        <v>24</v>
      </c>
      <c r="C28" s="95" t="s">
        <v>102</v>
      </c>
      <c r="D28" s="154">
        <v>2962503164.7418556</v>
      </c>
      <c r="E28" s="154">
        <f t="shared" si="0"/>
        <v>2531567726.290009</v>
      </c>
      <c r="F28" s="154">
        <v>399653691.44790328</v>
      </c>
      <c r="G28" s="154">
        <f t="shared" si="1"/>
        <v>2131914034.8421059</v>
      </c>
      <c r="H28" s="155">
        <f t="shared" si="2"/>
        <v>311513684.23642004</v>
      </c>
      <c r="I28" s="154">
        <v>94946111.649999857</v>
      </c>
      <c r="J28" s="154">
        <v>216567572.58642018</v>
      </c>
      <c r="K28" s="154">
        <v>1820400350.6056857</v>
      </c>
      <c r="L28" s="278">
        <v>43334613.000000007</v>
      </c>
    </row>
    <row r="29" spans="2:12" s="97" customFormat="1" ht="13.5" customHeight="1">
      <c r="B29" s="128">
        <v>25</v>
      </c>
      <c r="C29" s="95" t="s">
        <v>103</v>
      </c>
      <c r="D29" s="154">
        <v>1919253012.0916793</v>
      </c>
      <c r="E29" s="154">
        <f t="shared" si="0"/>
        <v>1650089988.6851923</v>
      </c>
      <c r="F29" s="154">
        <v>260529759.15444702</v>
      </c>
      <c r="G29" s="155">
        <f t="shared" si="1"/>
        <v>1389560229.5307453</v>
      </c>
      <c r="H29" s="176">
        <f t="shared" si="2"/>
        <v>195353770.67828995</v>
      </c>
      <c r="I29" s="154">
        <v>54116550.625000015</v>
      </c>
      <c r="J29" s="154">
        <v>141237220.05328992</v>
      </c>
      <c r="K29" s="154">
        <v>1194206458.8524554</v>
      </c>
      <c r="L29" s="278">
        <v>23983441.825000014</v>
      </c>
    </row>
    <row r="30" spans="2:12" s="97" customFormat="1" ht="13.5" customHeight="1">
      <c r="B30" s="128">
        <v>26</v>
      </c>
      <c r="C30" s="95" t="s">
        <v>30</v>
      </c>
      <c r="D30" s="154">
        <v>28397620819.812325</v>
      </c>
      <c r="E30" s="154">
        <f t="shared" si="0"/>
        <v>24832641057.492905</v>
      </c>
      <c r="F30" s="154">
        <v>4069715686.9914799</v>
      </c>
      <c r="G30" s="154">
        <f t="shared" si="1"/>
        <v>20762925370.501423</v>
      </c>
      <c r="H30" s="155">
        <f t="shared" si="2"/>
        <v>2741449094.8560905</v>
      </c>
      <c r="I30" s="154">
        <v>728057741.75400007</v>
      </c>
      <c r="J30" s="154">
        <v>2013391353.1020906</v>
      </c>
      <c r="K30" s="154">
        <v>18021476275.645332</v>
      </c>
      <c r="L30" s="278">
        <v>341878438.87899995</v>
      </c>
    </row>
    <row r="31" spans="2:12" s="97" customFormat="1" ht="13.5" customHeight="1">
      <c r="B31" s="128">
        <v>27</v>
      </c>
      <c r="C31" s="95" t="s">
        <v>31</v>
      </c>
      <c r="D31" s="154">
        <v>4551635711.6271486</v>
      </c>
      <c r="E31" s="154">
        <f t="shared" si="0"/>
        <v>3973698057.2661953</v>
      </c>
      <c r="F31" s="154">
        <v>699053959.64087939</v>
      </c>
      <c r="G31" s="154">
        <f t="shared" si="1"/>
        <v>3274644097.6253161</v>
      </c>
      <c r="H31" s="155">
        <f t="shared" si="2"/>
        <v>409905756.99831963</v>
      </c>
      <c r="I31" s="154">
        <v>107533130.34500003</v>
      </c>
      <c r="J31" s="154">
        <v>302372626.6533196</v>
      </c>
      <c r="K31" s="154">
        <v>2864738340.6269965</v>
      </c>
      <c r="L31" s="278">
        <v>49265976.400000028</v>
      </c>
    </row>
    <row r="32" spans="2:12" s="97" customFormat="1" ht="13.5" customHeight="1">
      <c r="B32" s="128">
        <v>28</v>
      </c>
      <c r="C32" s="95" t="s">
        <v>32</v>
      </c>
      <c r="D32" s="154">
        <v>3999725368.409142</v>
      </c>
      <c r="E32" s="154">
        <f t="shared" si="0"/>
        <v>3480680108.4107194</v>
      </c>
      <c r="F32" s="154">
        <v>571355163.27588987</v>
      </c>
      <c r="G32" s="154">
        <f t="shared" si="1"/>
        <v>2909324945.1348295</v>
      </c>
      <c r="H32" s="155">
        <f t="shared" si="2"/>
        <v>382814900.77269995</v>
      </c>
      <c r="I32" s="154">
        <v>103650479.20299992</v>
      </c>
      <c r="J32" s="154">
        <v>279164421.56970006</v>
      </c>
      <c r="K32" s="154">
        <v>2526510044.3621297</v>
      </c>
      <c r="L32" s="278">
        <v>48683943.852999985</v>
      </c>
    </row>
    <row r="33" spans="2:12" s="97" customFormat="1" ht="13.5" customHeight="1">
      <c r="B33" s="128">
        <v>29</v>
      </c>
      <c r="C33" s="95" t="s">
        <v>33</v>
      </c>
      <c r="D33" s="154">
        <v>3380693281.3631706</v>
      </c>
      <c r="E33" s="154">
        <f t="shared" si="0"/>
        <v>2925082612.1319895</v>
      </c>
      <c r="F33" s="154">
        <v>471540895.70287061</v>
      </c>
      <c r="G33" s="154">
        <f t="shared" si="1"/>
        <v>2453541716.4291186</v>
      </c>
      <c r="H33" s="155">
        <f t="shared" si="2"/>
        <v>323595207.46342033</v>
      </c>
      <c r="I33" s="154">
        <v>76165132.740000084</v>
      </c>
      <c r="J33" s="154">
        <v>247430074.72342026</v>
      </c>
      <c r="K33" s="154">
        <v>2129946508.9656982</v>
      </c>
      <c r="L33" s="278">
        <v>34571059.764999971</v>
      </c>
    </row>
    <row r="34" spans="2:12" s="97" customFormat="1" ht="13.5" customHeight="1">
      <c r="B34" s="128">
        <v>30</v>
      </c>
      <c r="C34" s="95" t="s">
        <v>34</v>
      </c>
      <c r="D34" s="154">
        <v>4396735718.1275244</v>
      </c>
      <c r="E34" s="154">
        <f t="shared" si="0"/>
        <v>3876051439.3065958</v>
      </c>
      <c r="F34" s="154">
        <v>642998312.75060034</v>
      </c>
      <c r="G34" s="154">
        <f t="shared" si="1"/>
        <v>3233053126.5559955</v>
      </c>
      <c r="H34" s="155">
        <f t="shared" si="2"/>
        <v>410710690.11667979</v>
      </c>
      <c r="I34" s="154">
        <v>113543396.04499999</v>
      </c>
      <c r="J34" s="154">
        <v>297167294.07167983</v>
      </c>
      <c r="K34" s="154">
        <v>2822342436.4393158</v>
      </c>
      <c r="L34" s="278">
        <v>53700902.115000032</v>
      </c>
    </row>
    <row r="35" spans="2:12" s="97" customFormat="1" ht="13.5" customHeight="1">
      <c r="B35" s="128">
        <v>31</v>
      </c>
      <c r="C35" s="95" t="s">
        <v>35</v>
      </c>
      <c r="D35" s="154">
        <v>6084684791.0501747</v>
      </c>
      <c r="E35" s="154">
        <f t="shared" si="0"/>
        <v>5366715884.7566948</v>
      </c>
      <c r="F35" s="154">
        <v>783734321.8640399</v>
      </c>
      <c r="G35" s="154">
        <f t="shared" si="1"/>
        <v>4582981562.8926544</v>
      </c>
      <c r="H35" s="155">
        <f t="shared" si="2"/>
        <v>615284034.79700065</v>
      </c>
      <c r="I35" s="154">
        <v>166672845.97900003</v>
      </c>
      <c r="J35" s="154">
        <v>448611188.81800056</v>
      </c>
      <c r="K35" s="154">
        <v>3967697528.095654</v>
      </c>
      <c r="L35" s="278">
        <v>80208476.083999932</v>
      </c>
    </row>
    <row r="36" spans="2:12" s="97" customFormat="1" ht="13.5" customHeight="1">
      <c r="B36" s="128">
        <v>32</v>
      </c>
      <c r="C36" s="95" t="s">
        <v>36</v>
      </c>
      <c r="D36" s="154">
        <v>4558359835.0184746</v>
      </c>
      <c r="E36" s="154">
        <f t="shared" si="0"/>
        <v>3962788459.4358168</v>
      </c>
      <c r="F36" s="154">
        <v>684141178.83822989</v>
      </c>
      <c r="G36" s="154">
        <f t="shared" si="1"/>
        <v>3278647280.5975866</v>
      </c>
      <c r="H36" s="155">
        <f t="shared" si="2"/>
        <v>461378685.54166007</v>
      </c>
      <c r="I36" s="154">
        <v>129397071.42700008</v>
      </c>
      <c r="J36" s="154">
        <v>331981614.11465997</v>
      </c>
      <c r="K36" s="154">
        <v>2817268595.0559263</v>
      </c>
      <c r="L36" s="278">
        <v>60837841.326999962</v>
      </c>
    </row>
    <row r="37" spans="2:12" s="97" customFormat="1" ht="13.5" customHeight="1">
      <c r="B37" s="128">
        <v>33</v>
      </c>
      <c r="C37" s="95" t="s">
        <v>37</v>
      </c>
      <c r="D37" s="154">
        <v>1425786114.2166917</v>
      </c>
      <c r="E37" s="154">
        <f t="shared" si="0"/>
        <v>1247624496.1848919</v>
      </c>
      <c r="F37" s="154">
        <v>216891854.91896999</v>
      </c>
      <c r="G37" s="155">
        <f t="shared" si="1"/>
        <v>1030732641.265922</v>
      </c>
      <c r="H37" s="176">
        <f t="shared" si="2"/>
        <v>137759819.1663101</v>
      </c>
      <c r="I37" s="154">
        <v>31095686.014999989</v>
      </c>
      <c r="J37" s="154">
        <v>106664133.15131012</v>
      </c>
      <c r="K37" s="154">
        <v>892972822.09961188</v>
      </c>
      <c r="L37" s="278">
        <v>14610239.335000008</v>
      </c>
    </row>
    <row r="38" spans="2:12" s="97" customFormat="1" ht="13.5" customHeight="1">
      <c r="B38" s="128">
        <v>34</v>
      </c>
      <c r="C38" s="95" t="s">
        <v>38</v>
      </c>
      <c r="D38" s="154">
        <v>6067884238.9938526</v>
      </c>
      <c r="E38" s="154">
        <f t="shared" si="0"/>
        <v>5309191616.2889385</v>
      </c>
      <c r="F38" s="154">
        <v>856475601.67390001</v>
      </c>
      <c r="G38" s="154">
        <f t="shared" si="1"/>
        <v>4452716014.6150389</v>
      </c>
      <c r="H38" s="155">
        <f t="shared" si="2"/>
        <v>633924635.82794034</v>
      </c>
      <c r="I38" s="154">
        <v>156920596.22499993</v>
      </c>
      <c r="J38" s="154">
        <v>477004039.60294038</v>
      </c>
      <c r="K38" s="154">
        <v>3818791378.7870989</v>
      </c>
      <c r="L38" s="278">
        <v>72167631.174999997</v>
      </c>
    </row>
    <row r="39" spans="2:12" s="97" customFormat="1" ht="13.5" customHeight="1">
      <c r="B39" s="128">
        <v>35</v>
      </c>
      <c r="C39" s="95" t="s">
        <v>1</v>
      </c>
      <c r="D39" s="154">
        <v>12469225079.044054</v>
      </c>
      <c r="E39" s="154">
        <f t="shared" si="0"/>
        <v>10933477692.510132</v>
      </c>
      <c r="F39" s="154">
        <v>1792247438.6981807</v>
      </c>
      <c r="G39" s="154">
        <f t="shared" si="1"/>
        <v>9141230253.8119507</v>
      </c>
      <c r="H39" s="155">
        <f t="shared" si="2"/>
        <v>1233130003.3714812</v>
      </c>
      <c r="I39" s="154">
        <v>336287938.89500028</v>
      </c>
      <c r="J39" s="154">
        <v>896842064.47648084</v>
      </c>
      <c r="K39" s="154">
        <v>7908100250.4404697</v>
      </c>
      <c r="L39" s="278">
        <v>154628260.11000004</v>
      </c>
    </row>
    <row r="40" spans="2:12" s="97" customFormat="1" ht="13.5" customHeight="1">
      <c r="B40" s="128">
        <v>36</v>
      </c>
      <c r="C40" s="95" t="s">
        <v>2</v>
      </c>
      <c r="D40" s="154">
        <v>3507175478.4954395</v>
      </c>
      <c r="E40" s="154">
        <f t="shared" si="0"/>
        <v>3081768700.6351399</v>
      </c>
      <c r="F40" s="154">
        <v>514108770.09330624</v>
      </c>
      <c r="G40" s="154">
        <f t="shared" si="1"/>
        <v>2567659930.5418339</v>
      </c>
      <c r="H40" s="155">
        <f t="shared" si="2"/>
        <v>321662718.46270013</v>
      </c>
      <c r="I40" s="154">
        <v>82241842.209000021</v>
      </c>
      <c r="J40" s="154">
        <v>239420876.25370008</v>
      </c>
      <c r="K40" s="154">
        <v>2245997212.0791335</v>
      </c>
      <c r="L40" s="278">
        <v>35503029.330999978</v>
      </c>
    </row>
    <row r="41" spans="2:12" s="97" customFormat="1" ht="13.5" customHeight="1">
      <c r="B41" s="128">
        <v>37</v>
      </c>
      <c r="C41" s="95" t="s">
        <v>3</v>
      </c>
      <c r="D41" s="154">
        <v>11326234277.792582</v>
      </c>
      <c r="E41" s="154">
        <f t="shared" si="0"/>
        <v>9931249968.7640705</v>
      </c>
      <c r="F41" s="154">
        <v>1538898363.4310741</v>
      </c>
      <c r="G41" s="154">
        <f t="shared" si="1"/>
        <v>8392351605.3329964</v>
      </c>
      <c r="H41" s="155">
        <f t="shared" si="2"/>
        <v>1090747658.9935472</v>
      </c>
      <c r="I41" s="154">
        <v>279746665.91500002</v>
      </c>
      <c r="J41" s="154">
        <v>811000993.07854712</v>
      </c>
      <c r="K41" s="154">
        <v>7301603946.3394489</v>
      </c>
      <c r="L41" s="278">
        <v>127347848.01500002</v>
      </c>
    </row>
    <row r="42" spans="2:12" s="97" customFormat="1" ht="13.5" customHeight="1">
      <c r="B42" s="128">
        <v>38</v>
      </c>
      <c r="C42" s="129" t="s">
        <v>39</v>
      </c>
      <c r="D42" s="154">
        <v>2269474582.2417259</v>
      </c>
      <c r="E42" s="154">
        <f t="shared" si="0"/>
        <v>1984183780.9360747</v>
      </c>
      <c r="F42" s="154">
        <v>348804161.38800013</v>
      </c>
      <c r="G42" s="154">
        <f t="shared" si="1"/>
        <v>1635379619.5480745</v>
      </c>
      <c r="H42" s="155">
        <f t="shared" si="2"/>
        <v>225503578.32539988</v>
      </c>
      <c r="I42" s="154">
        <v>57723658.330500007</v>
      </c>
      <c r="J42" s="154">
        <v>167779919.99489987</v>
      </c>
      <c r="K42" s="154">
        <v>1409876041.2226746</v>
      </c>
      <c r="L42" s="278">
        <v>25276376.019499995</v>
      </c>
    </row>
    <row r="43" spans="2:12" s="97" customFormat="1" ht="13.5" customHeight="1">
      <c r="B43" s="128">
        <v>39</v>
      </c>
      <c r="C43" s="129" t="s">
        <v>7</v>
      </c>
      <c r="D43" s="154">
        <v>12593066194.224762</v>
      </c>
      <c r="E43" s="154">
        <f t="shared" si="0"/>
        <v>11125817996.415287</v>
      </c>
      <c r="F43" s="154">
        <v>1968304010.4289093</v>
      </c>
      <c r="G43" s="154">
        <f t="shared" si="1"/>
        <v>9157513985.9863777</v>
      </c>
      <c r="H43" s="155">
        <f t="shared" si="2"/>
        <v>1055164813.6887394</v>
      </c>
      <c r="I43" s="154">
        <v>255965250.45799997</v>
      </c>
      <c r="J43" s="154">
        <v>799199563.23073947</v>
      </c>
      <c r="K43" s="154">
        <v>8102349172.2976389</v>
      </c>
      <c r="L43" s="278">
        <v>118599709.67299989</v>
      </c>
    </row>
    <row r="44" spans="2:12" s="97" customFormat="1" ht="13.5" customHeight="1">
      <c r="B44" s="128">
        <v>40</v>
      </c>
      <c r="C44" s="129" t="s">
        <v>40</v>
      </c>
      <c r="D44" s="154">
        <v>2625082908.4843922</v>
      </c>
      <c r="E44" s="154">
        <f t="shared" si="0"/>
        <v>2284888249.7183166</v>
      </c>
      <c r="F44" s="154">
        <v>391183681.7008999</v>
      </c>
      <c r="G44" s="154">
        <f t="shared" si="1"/>
        <v>1893704568.0174165</v>
      </c>
      <c r="H44" s="155">
        <f t="shared" si="2"/>
        <v>279649214.66775995</v>
      </c>
      <c r="I44" s="154">
        <v>75016188.910000011</v>
      </c>
      <c r="J44" s="154">
        <v>204633025.75775996</v>
      </c>
      <c r="K44" s="154">
        <v>1614055353.3496566</v>
      </c>
      <c r="L44" s="278">
        <v>34822912.984999999</v>
      </c>
    </row>
    <row r="45" spans="2:12" s="97" customFormat="1" ht="13.5" customHeight="1">
      <c r="B45" s="128">
        <v>41</v>
      </c>
      <c r="C45" s="129" t="s">
        <v>11</v>
      </c>
      <c r="D45" s="154">
        <v>5158416911.7024803</v>
      </c>
      <c r="E45" s="154">
        <f t="shared" si="0"/>
        <v>4548811003.5854349</v>
      </c>
      <c r="F45" s="154">
        <v>731395257.79932952</v>
      </c>
      <c r="G45" s="155">
        <f t="shared" si="1"/>
        <v>3817415745.7861056</v>
      </c>
      <c r="H45" s="176">
        <f t="shared" si="2"/>
        <v>515641379.98934031</v>
      </c>
      <c r="I45" s="154">
        <v>130801606.81900002</v>
      </c>
      <c r="J45" s="154">
        <v>384839773.1703403</v>
      </c>
      <c r="K45" s="154">
        <v>3301774365.7967653</v>
      </c>
      <c r="L45" s="278">
        <v>56433326.974000014</v>
      </c>
    </row>
    <row r="46" spans="2:12" s="97" customFormat="1" ht="13.5" customHeight="1">
      <c r="B46" s="128">
        <v>42</v>
      </c>
      <c r="C46" s="129" t="s">
        <v>12</v>
      </c>
      <c r="D46" s="154">
        <v>13743717864.00589</v>
      </c>
      <c r="E46" s="154">
        <f t="shared" si="0"/>
        <v>12221447460.889372</v>
      </c>
      <c r="F46" s="154">
        <v>2011718256.4967265</v>
      </c>
      <c r="G46" s="154">
        <f t="shared" si="1"/>
        <v>10209729204.392645</v>
      </c>
      <c r="H46" s="155">
        <f t="shared" si="2"/>
        <v>1215072484.4371507</v>
      </c>
      <c r="I46" s="154">
        <v>292018737.85800022</v>
      </c>
      <c r="J46" s="154">
        <v>923053746.57915044</v>
      </c>
      <c r="K46" s="154">
        <v>8994656719.9554939</v>
      </c>
      <c r="L46" s="278">
        <v>131383735.64300005</v>
      </c>
    </row>
    <row r="47" spans="2:12" s="97" customFormat="1" ht="13.5" customHeight="1">
      <c r="B47" s="128">
        <v>43</v>
      </c>
      <c r="C47" s="129" t="s">
        <v>8</v>
      </c>
      <c r="D47" s="154">
        <v>8657898865.8629513</v>
      </c>
      <c r="E47" s="154">
        <f t="shared" si="0"/>
        <v>7561710107.1350651</v>
      </c>
      <c r="F47" s="154">
        <v>1238052065.9580171</v>
      </c>
      <c r="G47" s="154">
        <f t="shared" si="1"/>
        <v>6323658041.1770477</v>
      </c>
      <c r="H47" s="155">
        <f t="shared" si="2"/>
        <v>735072561.17107058</v>
      </c>
      <c r="I47" s="154">
        <v>191846510.18600005</v>
      </c>
      <c r="J47" s="154">
        <v>543226050.98507059</v>
      </c>
      <c r="K47" s="154">
        <v>5588585480.0059767</v>
      </c>
      <c r="L47" s="278">
        <v>86939089.825999931</v>
      </c>
    </row>
    <row r="48" spans="2:12" s="97" customFormat="1" ht="13.5" customHeight="1">
      <c r="B48" s="128">
        <v>44</v>
      </c>
      <c r="C48" s="129" t="s">
        <v>18</v>
      </c>
      <c r="D48" s="154">
        <v>8430272710.2976913</v>
      </c>
      <c r="E48" s="154">
        <f t="shared" si="0"/>
        <v>7354075368.7455444</v>
      </c>
      <c r="F48" s="154">
        <v>1341336829.9786441</v>
      </c>
      <c r="G48" s="154">
        <f t="shared" si="1"/>
        <v>6012738538.7669001</v>
      </c>
      <c r="H48" s="155">
        <f t="shared" si="2"/>
        <v>743574083.31719935</v>
      </c>
      <c r="I48" s="154">
        <v>187528665.71999976</v>
      </c>
      <c r="J48" s="154">
        <v>556045417.59719956</v>
      </c>
      <c r="K48" s="154">
        <v>5269164455.4497004</v>
      </c>
      <c r="L48" s="278">
        <v>81576057.469999939</v>
      </c>
    </row>
    <row r="49" spans="2:12" s="97" customFormat="1" ht="13.5" customHeight="1">
      <c r="B49" s="128">
        <v>45</v>
      </c>
      <c r="C49" s="129" t="s">
        <v>41</v>
      </c>
      <c r="D49" s="154">
        <v>3225967293.9002337</v>
      </c>
      <c r="E49" s="154">
        <f t="shared" si="0"/>
        <v>2813249105.4130244</v>
      </c>
      <c r="F49" s="154">
        <v>479254331.25770432</v>
      </c>
      <c r="G49" s="154">
        <f t="shared" si="1"/>
        <v>2333994774.1553202</v>
      </c>
      <c r="H49" s="155">
        <f t="shared" si="2"/>
        <v>319928445.5215199</v>
      </c>
      <c r="I49" s="154">
        <v>77334310.564959928</v>
      </c>
      <c r="J49" s="154">
        <v>242594134.95655996</v>
      </c>
      <c r="K49" s="154">
        <v>2014066328.6338005</v>
      </c>
      <c r="L49" s="278">
        <v>32492066.198760007</v>
      </c>
    </row>
    <row r="50" spans="2:12" s="97" customFormat="1" ht="13.5" customHeight="1">
      <c r="B50" s="128">
        <v>46</v>
      </c>
      <c r="C50" s="129" t="s">
        <v>21</v>
      </c>
      <c r="D50" s="154">
        <v>4201038378.7870979</v>
      </c>
      <c r="E50" s="154">
        <f t="shared" si="0"/>
        <v>3704478062.0840364</v>
      </c>
      <c r="F50" s="154">
        <v>562481992.1952697</v>
      </c>
      <c r="G50" s="154">
        <f t="shared" si="1"/>
        <v>3141996069.8887668</v>
      </c>
      <c r="H50" s="155">
        <f t="shared" si="2"/>
        <v>391472157.72545993</v>
      </c>
      <c r="I50" s="154">
        <v>97276017.736000046</v>
      </c>
      <c r="J50" s="154">
        <v>294196139.98945987</v>
      </c>
      <c r="K50" s="154">
        <v>2750523912.1633067</v>
      </c>
      <c r="L50" s="278">
        <v>44886245.986000009</v>
      </c>
    </row>
    <row r="51" spans="2:12" s="97" customFormat="1" ht="13.5" customHeight="1">
      <c r="B51" s="128">
        <v>47</v>
      </c>
      <c r="C51" s="129" t="s">
        <v>13</v>
      </c>
      <c r="D51" s="154">
        <v>8224536474.4654636</v>
      </c>
      <c r="E51" s="154">
        <f t="shared" si="0"/>
        <v>7247054548.5025396</v>
      </c>
      <c r="F51" s="154">
        <v>1268538624.9385393</v>
      </c>
      <c r="G51" s="154">
        <f t="shared" si="1"/>
        <v>5978515923.5640001</v>
      </c>
      <c r="H51" s="155">
        <f t="shared" si="2"/>
        <v>681939411.49237061</v>
      </c>
      <c r="I51" s="154">
        <v>161553934.11749995</v>
      </c>
      <c r="J51" s="154">
        <v>520385477.3748706</v>
      </c>
      <c r="K51" s="154">
        <v>5296576512.0716295</v>
      </c>
      <c r="L51" s="278">
        <v>72597634.58250007</v>
      </c>
    </row>
    <row r="52" spans="2:12" s="97" customFormat="1" ht="13.5" customHeight="1">
      <c r="B52" s="128">
        <v>48</v>
      </c>
      <c r="C52" s="129" t="s">
        <v>22</v>
      </c>
      <c r="D52" s="154">
        <v>4858611696.7213907</v>
      </c>
      <c r="E52" s="154">
        <f t="shared" si="0"/>
        <v>4237873515.307261</v>
      </c>
      <c r="F52" s="154">
        <v>601244171.86623049</v>
      </c>
      <c r="G52" s="154">
        <f t="shared" si="1"/>
        <v>3636629343.4410305</v>
      </c>
      <c r="H52" s="155">
        <f t="shared" si="2"/>
        <v>506394967.20076984</v>
      </c>
      <c r="I52" s="154">
        <v>127010877.44750001</v>
      </c>
      <c r="J52" s="154">
        <v>379384089.75326985</v>
      </c>
      <c r="K52" s="154">
        <v>3130234376.2402606</v>
      </c>
      <c r="L52" s="278">
        <v>58776807.397500016</v>
      </c>
    </row>
    <row r="53" spans="2:12" s="97" customFormat="1" ht="13.5" customHeight="1">
      <c r="B53" s="128">
        <v>49</v>
      </c>
      <c r="C53" s="129" t="s">
        <v>23</v>
      </c>
      <c r="D53" s="154">
        <v>4019672158.9810562</v>
      </c>
      <c r="E53" s="154">
        <f t="shared" si="0"/>
        <v>3483862680.3435054</v>
      </c>
      <c r="F53" s="154">
        <v>649542608.76720011</v>
      </c>
      <c r="G53" s="155">
        <f t="shared" si="1"/>
        <v>2834320071.5763054</v>
      </c>
      <c r="H53" s="176">
        <f t="shared" si="2"/>
        <v>380106198.99214</v>
      </c>
      <c r="I53" s="154">
        <v>103280147.09500001</v>
      </c>
      <c r="J53" s="154">
        <v>276826051.89713997</v>
      </c>
      <c r="K53" s="154">
        <v>2454213872.5841656</v>
      </c>
      <c r="L53" s="278">
        <v>45880646.195000008</v>
      </c>
    </row>
    <row r="54" spans="2:12" s="97" customFormat="1" ht="13.5" customHeight="1">
      <c r="B54" s="128">
        <v>50</v>
      </c>
      <c r="C54" s="129" t="s">
        <v>14</v>
      </c>
      <c r="D54" s="154">
        <v>4039475172.0790262</v>
      </c>
      <c r="E54" s="154">
        <f t="shared" si="0"/>
        <v>3520817557.0399127</v>
      </c>
      <c r="F54" s="154">
        <v>522104002.89993948</v>
      </c>
      <c r="G54" s="154">
        <f t="shared" si="1"/>
        <v>2998713554.1399732</v>
      </c>
      <c r="H54" s="155">
        <f t="shared" si="2"/>
        <v>525022486.5428201</v>
      </c>
      <c r="I54" s="154">
        <v>149977422.12999997</v>
      </c>
      <c r="J54" s="154">
        <v>375045064.4128201</v>
      </c>
      <c r="K54" s="154">
        <v>2473691067.5971532</v>
      </c>
      <c r="L54" s="278">
        <v>73518984.00500001</v>
      </c>
    </row>
    <row r="55" spans="2:12" s="97" customFormat="1" ht="13.5" customHeight="1">
      <c r="B55" s="128">
        <v>51</v>
      </c>
      <c r="C55" s="129" t="s">
        <v>42</v>
      </c>
      <c r="D55" s="154">
        <v>5539284732.6326895</v>
      </c>
      <c r="E55" s="154">
        <f t="shared" si="0"/>
        <v>4885337632.4284382</v>
      </c>
      <c r="F55" s="154">
        <v>742351613.63238919</v>
      </c>
      <c r="G55" s="154">
        <f t="shared" si="1"/>
        <v>4142986018.7960491</v>
      </c>
      <c r="H55" s="155">
        <f t="shared" si="2"/>
        <v>577836362.14392972</v>
      </c>
      <c r="I55" s="154">
        <v>151053247.37149993</v>
      </c>
      <c r="J55" s="154">
        <v>426783114.77242976</v>
      </c>
      <c r="K55" s="154">
        <v>3565149656.6521196</v>
      </c>
      <c r="L55" s="278">
        <v>69032419.481499955</v>
      </c>
    </row>
    <row r="56" spans="2:12" s="97" customFormat="1" ht="13.5" customHeight="1">
      <c r="B56" s="128">
        <v>52</v>
      </c>
      <c r="C56" s="129" t="s">
        <v>4</v>
      </c>
      <c r="D56" s="154">
        <v>4268368855.8179584</v>
      </c>
      <c r="E56" s="154">
        <f t="shared" si="0"/>
        <v>3725950231.0421758</v>
      </c>
      <c r="F56" s="154">
        <v>576766177.57366812</v>
      </c>
      <c r="G56" s="154">
        <f t="shared" si="1"/>
        <v>3149184053.4685078</v>
      </c>
      <c r="H56" s="155">
        <f t="shared" si="2"/>
        <v>386302819.05768991</v>
      </c>
      <c r="I56" s="154">
        <v>103446570.38499989</v>
      </c>
      <c r="J56" s="154">
        <v>282856248.67269003</v>
      </c>
      <c r="K56" s="154">
        <v>2762881234.4108176</v>
      </c>
      <c r="L56" s="278">
        <v>47032628.615000002</v>
      </c>
    </row>
    <row r="57" spans="2:12" s="97" customFormat="1" ht="13.5" customHeight="1">
      <c r="B57" s="128">
        <v>53</v>
      </c>
      <c r="C57" s="129" t="s">
        <v>19</v>
      </c>
      <c r="D57" s="154">
        <v>2420923758.7370777</v>
      </c>
      <c r="E57" s="154">
        <f t="shared" si="0"/>
        <v>2125025941.8750544</v>
      </c>
      <c r="F57" s="154">
        <v>356569637.56079984</v>
      </c>
      <c r="G57" s="154">
        <f t="shared" si="1"/>
        <v>1768456304.3142545</v>
      </c>
      <c r="H57" s="155">
        <f t="shared" si="2"/>
        <v>232840796.11350009</v>
      </c>
      <c r="I57" s="154">
        <v>64448026.239999972</v>
      </c>
      <c r="J57" s="154">
        <v>168392769.87350011</v>
      </c>
      <c r="K57" s="154">
        <v>1535615508.2007544</v>
      </c>
      <c r="L57" s="278">
        <v>28805969.950000003</v>
      </c>
    </row>
    <row r="58" spans="2:12" s="97" customFormat="1" ht="13.5" customHeight="1">
      <c r="B58" s="128">
        <v>54</v>
      </c>
      <c r="C58" s="129" t="s">
        <v>24</v>
      </c>
      <c r="D58" s="154">
        <v>3893965880.8537502</v>
      </c>
      <c r="E58" s="154">
        <f t="shared" si="0"/>
        <v>3326030376.7432947</v>
      </c>
      <c r="F58" s="154">
        <v>588150732.98761487</v>
      </c>
      <c r="G58" s="154">
        <f t="shared" si="1"/>
        <v>2737879643.7556796</v>
      </c>
      <c r="H58" s="155">
        <f t="shared" si="2"/>
        <v>357128723.18947971</v>
      </c>
      <c r="I58" s="154">
        <v>87496488.417999938</v>
      </c>
      <c r="J58" s="154">
        <v>269632234.77147979</v>
      </c>
      <c r="K58" s="154">
        <v>2380750920.5661998</v>
      </c>
      <c r="L58" s="278">
        <v>39130682.356000014</v>
      </c>
    </row>
    <row r="59" spans="2:12" s="97" customFormat="1" ht="13.5" customHeight="1">
      <c r="B59" s="128">
        <v>55</v>
      </c>
      <c r="C59" s="129" t="s">
        <v>15</v>
      </c>
      <c r="D59" s="154">
        <v>3949645725.5724244</v>
      </c>
      <c r="E59" s="154">
        <f t="shared" si="0"/>
        <v>3457892949.8789582</v>
      </c>
      <c r="F59" s="154">
        <v>652518796.13129985</v>
      </c>
      <c r="G59" s="154">
        <f t="shared" si="1"/>
        <v>2805374153.7476583</v>
      </c>
      <c r="H59" s="155">
        <f t="shared" si="2"/>
        <v>401090991.75278014</v>
      </c>
      <c r="I59" s="154">
        <v>104744884.38749997</v>
      </c>
      <c r="J59" s="154">
        <v>296346107.36528015</v>
      </c>
      <c r="K59" s="154">
        <v>2404283161.9948783</v>
      </c>
      <c r="L59" s="278">
        <v>47351469.867499985</v>
      </c>
    </row>
    <row r="60" spans="2:12" s="97" customFormat="1" ht="13.5" customHeight="1">
      <c r="B60" s="128">
        <v>56</v>
      </c>
      <c r="C60" s="129" t="s">
        <v>9</v>
      </c>
      <c r="D60" s="154">
        <v>2847517426.5591588</v>
      </c>
      <c r="E60" s="154">
        <f t="shared" si="0"/>
        <v>2471908535.1702113</v>
      </c>
      <c r="F60" s="154">
        <v>422498550.06684023</v>
      </c>
      <c r="G60" s="154">
        <f t="shared" si="1"/>
        <v>2049409985.1033709</v>
      </c>
      <c r="H60" s="155">
        <f t="shared" si="2"/>
        <v>224482770.63812009</v>
      </c>
      <c r="I60" s="154">
        <v>48250224.315000005</v>
      </c>
      <c r="J60" s="154">
        <v>176232546.32312009</v>
      </c>
      <c r="K60" s="154">
        <v>1824927214.4652507</v>
      </c>
      <c r="L60" s="278">
        <v>22120127.954999994</v>
      </c>
    </row>
    <row r="61" spans="2:12" s="97" customFormat="1" ht="13.5" customHeight="1">
      <c r="B61" s="128">
        <v>57</v>
      </c>
      <c r="C61" s="129" t="s">
        <v>43</v>
      </c>
      <c r="D61" s="154">
        <v>1928852505.8460507</v>
      </c>
      <c r="E61" s="154">
        <f t="shared" si="0"/>
        <v>1672340264.6139102</v>
      </c>
      <c r="F61" s="154">
        <v>274214659.19715989</v>
      </c>
      <c r="G61" s="155">
        <f t="shared" si="1"/>
        <v>1398125605.4167504</v>
      </c>
      <c r="H61" s="176">
        <f t="shared" si="2"/>
        <v>191500957.51255</v>
      </c>
      <c r="I61" s="154">
        <v>59177857.99999997</v>
      </c>
      <c r="J61" s="154">
        <v>132323099.51255004</v>
      </c>
      <c r="K61" s="154">
        <v>1206624647.9042003</v>
      </c>
      <c r="L61" s="278">
        <v>28649397.609999992</v>
      </c>
    </row>
    <row r="62" spans="2:12" s="97" customFormat="1" ht="13.5" customHeight="1">
      <c r="B62" s="128">
        <v>58</v>
      </c>
      <c r="C62" s="129" t="s">
        <v>25</v>
      </c>
      <c r="D62" s="154">
        <v>2067248748.1553812</v>
      </c>
      <c r="E62" s="154">
        <f t="shared" si="0"/>
        <v>1798009463.6725292</v>
      </c>
      <c r="F62" s="154">
        <v>306272609.5765301</v>
      </c>
      <c r="G62" s="154">
        <f t="shared" si="1"/>
        <v>1491736854.0959992</v>
      </c>
      <c r="H62" s="155">
        <f t="shared" si="2"/>
        <v>185099356.02393997</v>
      </c>
      <c r="I62" s="154">
        <v>54585068.714999974</v>
      </c>
      <c r="J62" s="154">
        <v>130514287.30893999</v>
      </c>
      <c r="K62" s="154">
        <v>1306637498.0720594</v>
      </c>
      <c r="L62" s="278">
        <v>24700724.965000011</v>
      </c>
    </row>
    <row r="63" spans="2:12" s="97" customFormat="1" ht="13.5" customHeight="1">
      <c r="B63" s="128">
        <v>59</v>
      </c>
      <c r="C63" s="129" t="s">
        <v>20</v>
      </c>
      <c r="D63" s="154">
        <v>15911747980.377398</v>
      </c>
      <c r="E63" s="154">
        <f t="shared" si="0"/>
        <v>13939587651.981194</v>
      </c>
      <c r="F63" s="154">
        <v>2226543578.370378</v>
      </c>
      <c r="G63" s="154">
        <f t="shared" si="1"/>
        <v>11713044073.610815</v>
      </c>
      <c r="H63" s="155">
        <f t="shared" si="2"/>
        <v>1919871255.5404811</v>
      </c>
      <c r="I63" s="154">
        <v>518376592.86538011</v>
      </c>
      <c r="J63" s="154">
        <v>1401494662.675101</v>
      </c>
      <c r="K63" s="154">
        <v>9793172818.0703335</v>
      </c>
      <c r="L63" s="278">
        <v>239746913.24177998</v>
      </c>
    </row>
    <row r="64" spans="2:12" s="97" customFormat="1" ht="13.5" customHeight="1">
      <c r="B64" s="128">
        <v>60</v>
      </c>
      <c r="C64" s="129" t="s">
        <v>44</v>
      </c>
      <c r="D64" s="154">
        <v>2038184583.5120575</v>
      </c>
      <c r="E64" s="154">
        <f t="shared" si="0"/>
        <v>1775264003.7938607</v>
      </c>
      <c r="F64" s="154">
        <v>291099842.41250008</v>
      </c>
      <c r="G64" s="154">
        <f t="shared" si="1"/>
        <v>1484164161.3813605</v>
      </c>
      <c r="H64" s="155">
        <f t="shared" si="2"/>
        <v>206160110.5887</v>
      </c>
      <c r="I64" s="154">
        <v>55788219.065000042</v>
      </c>
      <c r="J64" s="154">
        <v>150371891.52369997</v>
      </c>
      <c r="K64" s="154">
        <v>1278004050.7926605</v>
      </c>
      <c r="L64" s="278">
        <v>25839193.815000005</v>
      </c>
    </row>
    <row r="65" spans="2:12" s="97" customFormat="1" ht="13.5" customHeight="1">
      <c r="B65" s="128">
        <v>61</v>
      </c>
      <c r="C65" s="129" t="s">
        <v>16</v>
      </c>
      <c r="D65" s="154">
        <v>1880482763.2274473</v>
      </c>
      <c r="E65" s="154">
        <f t="shared" si="0"/>
        <v>1656347473.1981173</v>
      </c>
      <c r="F65" s="154">
        <v>264980989.98974016</v>
      </c>
      <c r="G65" s="154">
        <f t="shared" si="1"/>
        <v>1391366483.2083771</v>
      </c>
      <c r="H65" s="155">
        <f t="shared" si="2"/>
        <v>175254885.00883985</v>
      </c>
      <c r="I65" s="154">
        <v>47066033.664999999</v>
      </c>
      <c r="J65" s="154">
        <v>128188851.34383985</v>
      </c>
      <c r="K65" s="154">
        <v>1216111598.1995373</v>
      </c>
      <c r="L65" s="278">
        <v>21644385.02</v>
      </c>
    </row>
    <row r="66" spans="2:12" s="97" customFormat="1" ht="13.5" customHeight="1">
      <c r="B66" s="128">
        <v>62</v>
      </c>
      <c r="C66" s="129" t="s">
        <v>17</v>
      </c>
      <c r="D66" s="154">
        <v>2854345026.9583354</v>
      </c>
      <c r="E66" s="154">
        <f t="shared" si="0"/>
        <v>2551759243.2449803</v>
      </c>
      <c r="F66" s="154">
        <v>391472590.77725935</v>
      </c>
      <c r="G66" s="154">
        <f t="shared" si="1"/>
        <v>2160286652.467721</v>
      </c>
      <c r="H66" s="155">
        <f t="shared" si="2"/>
        <v>242542192.6370202</v>
      </c>
      <c r="I66" s="154">
        <v>63965035.370000035</v>
      </c>
      <c r="J66" s="154">
        <v>178577157.26702017</v>
      </c>
      <c r="K66" s="154">
        <v>1917744459.8307009</v>
      </c>
      <c r="L66" s="278">
        <v>28890365.989999995</v>
      </c>
    </row>
    <row r="67" spans="2:12" s="97" customFormat="1" ht="13.5" customHeight="1">
      <c r="B67" s="128">
        <v>63</v>
      </c>
      <c r="C67" s="129" t="s">
        <v>26</v>
      </c>
      <c r="D67" s="154">
        <v>2152422386.0089545</v>
      </c>
      <c r="E67" s="154">
        <f t="shared" si="0"/>
        <v>1883495555.2011409</v>
      </c>
      <c r="F67" s="154">
        <v>253305237.20703018</v>
      </c>
      <c r="G67" s="154">
        <f t="shared" si="1"/>
        <v>1630190317.9941106</v>
      </c>
      <c r="H67" s="155">
        <f t="shared" si="2"/>
        <v>245671839.77360994</v>
      </c>
      <c r="I67" s="154">
        <v>72540302.770000011</v>
      </c>
      <c r="J67" s="154">
        <v>173131537.00360993</v>
      </c>
      <c r="K67" s="154">
        <v>1384518478.2205007</v>
      </c>
      <c r="L67" s="278">
        <v>35404072.370000005</v>
      </c>
    </row>
    <row r="68" spans="2:12" s="97" customFormat="1" ht="13.5" customHeight="1">
      <c r="B68" s="128">
        <v>64</v>
      </c>
      <c r="C68" s="129" t="s">
        <v>45</v>
      </c>
      <c r="D68" s="154">
        <v>2216945340.2210512</v>
      </c>
      <c r="E68" s="154">
        <f t="shared" si="0"/>
        <v>1958509889.6143017</v>
      </c>
      <c r="F68" s="154">
        <v>291308212.67949998</v>
      </c>
      <c r="G68" s="154">
        <f t="shared" si="1"/>
        <v>1667201676.9348016</v>
      </c>
      <c r="H68" s="155">
        <f t="shared" si="2"/>
        <v>227452818.23099977</v>
      </c>
      <c r="I68" s="154">
        <v>59638626.854999974</v>
      </c>
      <c r="J68" s="154">
        <v>167814191.37599981</v>
      </c>
      <c r="K68" s="154">
        <v>1439748858.7038019</v>
      </c>
      <c r="L68" s="278">
        <v>28648509.254999999</v>
      </c>
    </row>
    <row r="69" spans="2:12" s="97" customFormat="1" ht="13.5" customHeight="1">
      <c r="B69" s="128">
        <v>65</v>
      </c>
      <c r="C69" s="129" t="s">
        <v>10</v>
      </c>
      <c r="D69" s="154">
        <v>975467204.38928616</v>
      </c>
      <c r="E69" s="154">
        <f t="shared" si="0"/>
        <v>853309227.59720564</v>
      </c>
      <c r="F69" s="154">
        <v>149129367.86500001</v>
      </c>
      <c r="G69" s="155">
        <f t="shared" si="1"/>
        <v>704179859.73220563</v>
      </c>
      <c r="H69" s="176">
        <f t="shared" si="2"/>
        <v>102605742.75900003</v>
      </c>
      <c r="I69" s="154">
        <v>25721111.489999991</v>
      </c>
      <c r="J69" s="154">
        <v>76884631.269000039</v>
      </c>
      <c r="K69" s="154">
        <v>601574116.97320557</v>
      </c>
      <c r="L69" s="278">
        <v>11844770.039999986</v>
      </c>
    </row>
    <row r="70" spans="2:12" s="97" customFormat="1" ht="13.5" customHeight="1">
      <c r="B70" s="128">
        <v>66</v>
      </c>
      <c r="C70" s="129" t="s">
        <v>5</v>
      </c>
      <c r="D70" s="154">
        <v>1053657666.4089392</v>
      </c>
      <c r="E70" s="154">
        <f t="shared" ref="E70:E78" si="3">SUM(F70,G70)</f>
        <v>946422189.76744008</v>
      </c>
      <c r="F70" s="154">
        <v>146765422.69310012</v>
      </c>
      <c r="G70" s="154">
        <f t="shared" ref="G70:G78" si="4">SUM(H70,K70)</f>
        <v>799656767.07433999</v>
      </c>
      <c r="H70" s="155">
        <f t="shared" ref="H70:H78" si="5">SUM(I70:J70)</f>
        <v>84240541.481899977</v>
      </c>
      <c r="I70" s="154">
        <v>21198940.294999979</v>
      </c>
      <c r="J70" s="154">
        <v>63041601.186899997</v>
      </c>
      <c r="K70" s="154">
        <v>715416225.59244001</v>
      </c>
      <c r="L70" s="278">
        <v>9357815.2949999981</v>
      </c>
    </row>
    <row r="71" spans="2:12" s="97" customFormat="1" ht="13.5" customHeight="1">
      <c r="B71" s="128">
        <v>67</v>
      </c>
      <c r="C71" s="129" t="s">
        <v>6</v>
      </c>
      <c r="D71" s="154">
        <v>456246925.15424001</v>
      </c>
      <c r="E71" s="154">
        <f t="shared" si="3"/>
        <v>403547431.29813981</v>
      </c>
      <c r="F71" s="154">
        <v>67395841.51304999</v>
      </c>
      <c r="G71" s="154">
        <f t="shared" si="4"/>
        <v>336151589.78508985</v>
      </c>
      <c r="H71" s="155">
        <f t="shared" si="5"/>
        <v>39217190.732690006</v>
      </c>
      <c r="I71" s="154">
        <v>6164696.1420000046</v>
      </c>
      <c r="J71" s="154">
        <v>33052494.590690006</v>
      </c>
      <c r="K71" s="154">
        <v>296934399.05239987</v>
      </c>
      <c r="L71" s="278">
        <v>2748807.5179999978</v>
      </c>
    </row>
    <row r="72" spans="2:12" s="97" customFormat="1" ht="13.5" customHeight="1">
      <c r="B72" s="128">
        <v>68</v>
      </c>
      <c r="C72" s="129" t="s">
        <v>46</v>
      </c>
      <c r="D72" s="154">
        <v>565028454.53279972</v>
      </c>
      <c r="E72" s="154">
        <f t="shared" si="3"/>
        <v>489694338.35259998</v>
      </c>
      <c r="F72" s="154">
        <v>89688462.728649989</v>
      </c>
      <c r="G72" s="154">
        <f t="shared" si="4"/>
        <v>400005875.62395</v>
      </c>
      <c r="H72" s="155">
        <f t="shared" si="5"/>
        <v>58573137.293349974</v>
      </c>
      <c r="I72" s="154">
        <v>13212965.454999996</v>
      </c>
      <c r="J72" s="154">
        <v>45360171.838349976</v>
      </c>
      <c r="K72" s="154">
        <v>341432738.33060002</v>
      </c>
      <c r="L72" s="278">
        <v>5634264.1049999995</v>
      </c>
    </row>
    <row r="73" spans="2:12" s="97" customFormat="1" ht="13.5" customHeight="1">
      <c r="B73" s="128">
        <v>69</v>
      </c>
      <c r="C73" s="129" t="s">
        <v>47</v>
      </c>
      <c r="D73" s="154">
        <v>1564255496.1164844</v>
      </c>
      <c r="E73" s="154">
        <f t="shared" si="3"/>
        <v>1379559442.5096595</v>
      </c>
      <c r="F73" s="154">
        <v>223923717.33055013</v>
      </c>
      <c r="G73" s="154">
        <f t="shared" si="4"/>
        <v>1155635725.1791093</v>
      </c>
      <c r="H73" s="155">
        <f t="shared" si="5"/>
        <v>168855658.00210994</v>
      </c>
      <c r="I73" s="154">
        <v>31173867.782499976</v>
      </c>
      <c r="J73" s="154">
        <v>137681790.21960998</v>
      </c>
      <c r="K73" s="154">
        <v>986780067.17699933</v>
      </c>
      <c r="L73" s="278">
        <v>13633406.487500001</v>
      </c>
    </row>
    <row r="74" spans="2:12" s="97" customFormat="1" ht="13.5" customHeight="1">
      <c r="B74" s="128">
        <v>70</v>
      </c>
      <c r="C74" s="129" t="s">
        <v>48</v>
      </c>
      <c r="D74" s="154">
        <v>225715199.88509992</v>
      </c>
      <c r="E74" s="154">
        <f t="shared" si="3"/>
        <v>198732329.61250004</v>
      </c>
      <c r="F74" s="154">
        <v>38446562.240499981</v>
      </c>
      <c r="G74" s="154">
        <f t="shared" si="4"/>
        <v>160285767.37200007</v>
      </c>
      <c r="H74" s="155">
        <f t="shared" si="5"/>
        <v>15737040.038000006</v>
      </c>
      <c r="I74" s="154">
        <v>5740143.0750000002</v>
      </c>
      <c r="J74" s="154">
        <v>9996896.9630000051</v>
      </c>
      <c r="K74" s="154">
        <v>144548727.33400005</v>
      </c>
      <c r="L74" s="278">
        <v>2170122.3250000002</v>
      </c>
    </row>
    <row r="75" spans="2:12" s="97" customFormat="1" ht="13.5" customHeight="1">
      <c r="B75" s="128">
        <v>71</v>
      </c>
      <c r="C75" s="129" t="s">
        <v>49</v>
      </c>
      <c r="D75" s="154">
        <v>767037673.7772001</v>
      </c>
      <c r="E75" s="154">
        <f t="shared" si="3"/>
        <v>654583338.85550022</v>
      </c>
      <c r="F75" s="154">
        <v>120443984.62640007</v>
      </c>
      <c r="G75" s="154">
        <f t="shared" si="4"/>
        <v>534139354.22910011</v>
      </c>
      <c r="H75" s="155">
        <f t="shared" si="5"/>
        <v>60746644.226499975</v>
      </c>
      <c r="I75" s="154">
        <v>13473234.500000004</v>
      </c>
      <c r="J75" s="154">
        <v>47273409.726499975</v>
      </c>
      <c r="K75" s="154">
        <v>473392710.00260013</v>
      </c>
      <c r="L75" s="278">
        <v>6148227.0000000037</v>
      </c>
    </row>
    <row r="76" spans="2:12" s="97" customFormat="1" ht="13.5" customHeight="1">
      <c r="B76" s="128">
        <v>72</v>
      </c>
      <c r="C76" s="129" t="s">
        <v>27</v>
      </c>
      <c r="D76" s="154">
        <v>482435195.60626012</v>
      </c>
      <c r="E76" s="154">
        <f t="shared" si="3"/>
        <v>423694686.79299998</v>
      </c>
      <c r="F76" s="154">
        <v>66809076.464400016</v>
      </c>
      <c r="G76" s="154">
        <f t="shared" si="4"/>
        <v>356885610.32859999</v>
      </c>
      <c r="H76" s="155">
        <f t="shared" si="5"/>
        <v>39319622.281400017</v>
      </c>
      <c r="I76" s="154">
        <v>9477319.5500000045</v>
      </c>
      <c r="J76" s="154">
        <v>29842302.731400013</v>
      </c>
      <c r="K76" s="154">
        <v>317565988.04719996</v>
      </c>
      <c r="L76" s="278">
        <v>4216261.1999999974</v>
      </c>
    </row>
    <row r="77" spans="2:12" s="97" customFormat="1" ht="13.5" customHeight="1">
      <c r="B77" s="128">
        <v>73</v>
      </c>
      <c r="C77" s="129" t="s">
        <v>28</v>
      </c>
      <c r="D77" s="154">
        <v>717196217.3441397</v>
      </c>
      <c r="E77" s="154">
        <f t="shared" si="3"/>
        <v>647271428.1747396</v>
      </c>
      <c r="F77" s="154">
        <v>93821992.498319894</v>
      </c>
      <c r="G77" s="155">
        <f t="shared" si="4"/>
        <v>553449435.67641973</v>
      </c>
      <c r="H77" s="176">
        <f t="shared" si="5"/>
        <v>61611357.751799949</v>
      </c>
      <c r="I77" s="154">
        <v>14839168.939999998</v>
      </c>
      <c r="J77" s="154">
        <v>46772188.811799951</v>
      </c>
      <c r="K77" s="154">
        <v>491838077.92461979</v>
      </c>
      <c r="L77" s="278">
        <v>6756690.8900000015</v>
      </c>
    </row>
    <row r="78" spans="2:12" s="97" customFormat="1" ht="13.5" customHeight="1" thickBot="1">
      <c r="B78" s="128">
        <v>74</v>
      </c>
      <c r="C78" s="129" t="s">
        <v>29</v>
      </c>
      <c r="D78" s="154">
        <v>324858863.3270908</v>
      </c>
      <c r="E78" s="154">
        <f t="shared" si="3"/>
        <v>285680918.77869087</v>
      </c>
      <c r="F78" s="154">
        <v>37735648.985500015</v>
      </c>
      <c r="G78" s="154">
        <f t="shared" si="4"/>
        <v>247945269.79319084</v>
      </c>
      <c r="H78" s="177">
        <f t="shared" si="5"/>
        <v>37309557.703000017</v>
      </c>
      <c r="I78" s="154">
        <v>11409241.43</v>
      </c>
      <c r="J78" s="154">
        <v>25900316.273000017</v>
      </c>
      <c r="K78" s="154">
        <v>210635712.09019083</v>
      </c>
      <c r="L78" s="278">
        <v>5061387.8000000017</v>
      </c>
    </row>
    <row r="79" spans="2:12" s="97" customFormat="1" ht="13.5" customHeight="1" thickTop="1">
      <c r="B79" s="375" t="s">
        <v>0</v>
      </c>
      <c r="C79" s="376"/>
      <c r="D79" s="122">
        <f>'ポテンシャル(金額)'!E3</f>
        <v>282754359.66011196</v>
      </c>
      <c r="E79" s="122">
        <f>'ポテンシャル(金額)'!E4</f>
        <v>247440262.92455402</v>
      </c>
      <c r="F79" s="122">
        <f>'ポテンシャル(金額)'!D7</f>
        <v>41086675.845022537</v>
      </c>
      <c r="G79" s="122">
        <f>'ポテンシャル(金額)'!D11</f>
        <v>206353587.07953131</v>
      </c>
      <c r="H79" s="123">
        <f>'ポテンシャル(金額)'!G11</f>
        <v>27454600.774576854</v>
      </c>
      <c r="I79" s="122">
        <f>'ポテンシャル(金額)'!J10</f>
        <v>7127977.3120246409</v>
      </c>
      <c r="J79" s="122">
        <f>'ポテンシャル(金額)'!J13</f>
        <v>20326623.462552216</v>
      </c>
      <c r="K79" s="122">
        <f>'ポテンシャル(金額)'!G16</f>
        <v>178898986.30495438</v>
      </c>
      <c r="L79" s="117">
        <f>'ポテンシャル(金額)'!M10</f>
        <v>3250651.5084360004</v>
      </c>
    </row>
    <row r="80" spans="2:12" s="97" customFormat="1">
      <c r="H80" s="98"/>
    </row>
  </sheetData>
  <mergeCells count="10">
    <mergeCell ref="B79:C79"/>
    <mergeCell ref="H3:H4"/>
    <mergeCell ref="K3:K4"/>
    <mergeCell ref="L3:L4"/>
    <mergeCell ref="B3:B4"/>
    <mergeCell ref="C3:C4"/>
    <mergeCell ref="D3:D4"/>
    <mergeCell ref="E3:E4"/>
    <mergeCell ref="F3:F4"/>
    <mergeCell ref="G3:G4"/>
  </mergeCells>
  <phoneticPr fontId="3"/>
  <pageMargins left="0.70866141732283472" right="0.70866141732283472" top="0.74803149606299213" bottom="0.74803149606299213" header="0.31496062992125984" footer="0.31496062992125984"/>
  <pageSetup paperSize="8" scale="72" fitToWidth="0" fitToHeight="0" orientation="landscape" r:id="rId1"/>
  <headerFooter>
    <oddHeader>&amp;R&amp;"ＭＳ 明朝,標準"&amp;12ジェネリック医薬品分析(医科･調剤)</oddHeader>
  </headerFooter>
  <ignoredErrors>
    <ignoredError sqref="E5:E78 G78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emptyCellReference="1"/>
    <ignoredError sqref="H5:H78" formulaRange="1" emptyCellReferenc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0"/>
  <dimension ref="B1:V50"/>
  <sheetViews>
    <sheetView showGridLines="0" zoomScaleNormal="100" zoomScaleSheetLayoutView="100" workbookViewId="0"/>
  </sheetViews>
  <sheetFormatPr defaultColWidth="7.625" defaultRowHeight="15.75" customHeight="1"/>
  <cols>
    <col min="1" max="1" width="4.625" style="36" customWidth="1"/>
    <col min="2" max="2" width="5.5" style="43" customWidth="1"/>
    <col min="3" max="4" width="8.75" style="36" customWidth="1"/>
    <col min="5" max="5" width="4.875" style="36" customWidth="1"/>
    <col min="6" max="6" width="7.625" style="36" customWidth="1"/>
    <col min="7" max="7" width="4.875" style="36" customWidth="1"/>
    <col min="8" max="9" width="7.625" style="36" customWidth="1"/>
    <col min="10" max="10" width="4.875" style="36" customWidth="1"/>
    <col min="11" max="11" width="7.625" style="36" customWidth="1"/>
    <col min="12" max="12" width="5.5" style="36" customWidth="1"/>
    <col min="13" max="13" width="7.625" style="36" customWidth="1"/>
    <col min="14" max="14" width="4.875" style="36" customWidth="1"/>
    <col min="15" max="15" width="4.75" style="36" customWidth="1"/>
    <col min="16" max="18" width="7.625" style="36" customWidth="1"/>
    <col min="19" max="19" width="4.875" style="36" customWidth="1"/>
    <col min="20" max="20" width="3.125" style="36" customWidth="1"/>
    <col min="21" max="21" width="4.25" style="36" customWidth="1"/>
    <col min="22" max="22" width="3.25" style="36" customWidth="1"/>
    <col min="23" max="16384" width="7.625" style="36"/>
  </cols>
  <sheetData>
    <row r="1" spans="2:21" ht="16.5" customHeight="1">
      <c r="B1" s="35" t="s">
        <v>195</v>
      </c>
      <c r="C1" s="37"/>
      <c r="D1" s="37"/>
      <c r="E1" s="37"/>
      <c r="F1" s="38"/>
      <c r="G1" s="39"/>
      <c r="H1" s="38"/>
      <c r="I1" s="38"/>
      <c r="J1" s="38"/>
      <c r="K1" s="38"/>
      <c r="L1" s="38"/>
      <c r="M1" s="38"/>
      <c r="N1" s="38"/>
      <c r="O1" s="38"/>
      <c r="P1" s="38"/>
      <c r="Q1" s="38"/>
      <c r="R1" s="38"/>
      <c r="S1" s="38"/>
      <c r="T1" s="40"/>
      <c r="U1" s="41"/>
    </row>
    <row r="2" spans="2:21" ht="16.5" customHeight="1">
      <c r="B2" s="36" t="s">
        <v>162</v>
      </c>
      <c r="C2" s="37"/>
      <c r="D2" s="37"/>
      <c r="E2" s="37"/>
      <c r="F2" s="38"/>
      <c r="G2" s="39"/>
      <c r="H2" s="38"/>
      <c r="I2" s="38"/>
      <c r="J2" s="38"/>
      <c r="K2" s="38"/>
      <c r="L2" s="38"/>
      <c r="M2" s="38"/>
      <c r="N2" s="38"/>
      <c r="O2" s="38"/>
      <c r="P2" s="38"/>
      <c r="Q2" s="38"/>
      <c r="R2" s="38"/>
      <c r="S2" s="38"/>
      <c r="T2" s="40"/>
      <c r="U2" s="41"/>
    </row>
    <row r="3" spans="2:21" ht="15.75" customHeight="1">
      <c r="B3" s="233" t="s">
        <v>239</v>
      </c>
      <c r="C3" s="234"/>
      <c r="D3" s="235"/>
      <c r="E3" s="427">
        <v>7561950945.18748</v>
      </c>
      <c r="F3" s="427"/>
      <c r="G3" s="236"/>
      <c r="H3" s="236"/>
      <c r="I3" s="236"/>
      <c r="J3" s="236"/>
      <c r="K3" s="236"/>
      <c r="L3" s="236"/>
      <c r="M3" s="236"/>
      <c r="N3" s="237"/>
      <c r="O3" s="237"/>
      <c r="P3" s="236"/>
      <c r="Q3" s="237"/>
      <c r="R3" s="237"/>
      <c r="S3" s="236"/>
      <c r="T3" s="238"/>
      <c r="U3" s="86"/>
    </row>
    <row r="4" spans="2:21" ht="15.75" customHeight="1">
      <c r="B4" s="239"/>
      <c r="C4" s="233" t="s">
        <v>240</v>
      </c>
      <c r="D4" s="234"/>
      <c r="E4" s="428">
        <v>6088620582.4701605</v>
      </c>
      <c r="F4" s="428"/>
      <c r="G4" s="236"/>
      <c r="H4" s="240"/>
      <c r="I4" s="236"/>
      <c r="J4" s="234"/>
      <c r="K4" s="234"/>
      <c r="L4" s="234"/>
      <c r="M4" s="234"/>
      <c r="N4" s="241"/>
      <c r="O4" s="241"/>
      <c r="P4" s="241"/>
      <c r="Q4" s="241"/>
      <c r="R4" s="241"/>
      <c r="S4" s="241"/>
      <c r="T4" s="242" t="s">
        <v>81</v>
      </c>
      <c r="U4" s="87"/>
    </row>
    <row r="5" spans="2:21" ht="15.75" customHeight="1" thickBot="1">
      <c r="B5" s="239"/>
      <c r="C5" s="239"/>
      <c r="D5" s="243"/>
      <c r="E5" s="243"/>
      <c r="F5" s="243"/>
      <c r="G5" s="243"/>
      <c r="H5" s="244"/>
      <c r="I5" s="244"/>
      <c r="J5" s="244"/>
      <c r="K5" s="244"/>
      <c r="L5" s="244"/>
      <c r="M5" s="244"/>
      <c r="N5" s="244"/>
      <c r="O5" s="244"/>
      <c r="P5" s="244"/>
      <c r="Q5" s="244"/>
      <c r="R5" s="244"/>
      <c r="S5" s="244"/>
      <c r="T5" s="245"/>
      <c r="U5" s="87"/>
    </row>
    <row r="6" spans="2:21" ht="15.75" customHeight="1">
      <c r="B6" s="239"/>
      <c r="C6" s="239"/>
      <c r="D6" s="424" t="s">
        <v>82</v>
      </c>
      <c r="E6" s="425"/>
      <c r="F6" s="426"/>
      <c r="G6" s="246"/>
      <c r="H6" s="244"/>
      <c r="I6" s="244"/>
      <c r="J6" s="244"/>
      <c r="K6" s="244"/>
      <c r="L6" s="244"/>
      <c r="M6" s="247"/>
      <c r="N6" s="243"/>
      <c r="O6" s="243"/>
      <c r="P6" s="248" t="s">
        <v>241</v>
      </c>
      <c r="Q6" s="249"/>
      <c r="R6" s="250"/>
      <c r="S6" s="243"/>
      <c r="T6" s="245"/>
      <c r="U6" s="87"/>
    </row>
    <row r="7" spans="2:21" ht="15.75" customHeight="1">
      <c r="B7" s="239"/>
      <c r="C7" s="239"/>
      <c r="D7" s="251"/>
      <c r="E7" s="252"/>
      <c r="F7" s="253"/>
      <c r="G7" s="246"/>
      <c r="H7" s="244"/>
      <c r="I7" s="244"/>
      <c r="J7" s="244"/>
      <c r="K7" s="244"/>
      <c r="L7" s="244"/>
      <c r="M7" s="247"/>
      <c r="N7" s="243"/>
      <c r="O7" s="243"/>
      <c r="P7" s="254"/>
      <c r="Q7" s="243"/>
      <c r="R7" s="255"/>
      <c r="S7" s="243"/>
      <c r="T7" s="245"/>
      <c r="U7" s="87"/>
    </row>
    <row r="8" spans="2:21" ht="15.75" customHeight="1">
      <c r="B8" s="239"/>
      <c r="C8" s="239"/>
      <c r="D8" s="353">
        <v>2391986045.21209</v>
      </c>
      <c r="E8" s="390"/>
      <c r="F8" s="354"/>
      <c r="G8" s="256">
        <v>0.39286173490575077</v>
      </c>
      <c r="H8" s="244"/>
      <c r="I8" s="244"/>
      <c r="J8" s="244"/>
      <c r="K8" s="244"/>
      <c r="L8" s="244"/>
      <c r="M8" s="247"/>
      <c r="N8" s="243"/>
      <c r="O8" s="243"/>
      <c r="P8" s="405">
        <v>2391986045.21209</v>
      </c>
      <c r="Q8" s="392"/>
      <c r="R8" s="406"/>
      <c r="S8" s="257">
        <v>0.82521457318088898</v>
      </c>
      <c r="T8" s="245"/>
      <c r="U8" s="87"/>
    </row>
    <row r="9" spans="2:21" ht="15.75" customHeight="1">
      <c r="B9" s="239"/>
      <c r="C9" s="239"/>
      <c r="D9" s="407"/>
      <c r="E9" s="408"/>
      <c r="F9" s="409"/>
      <c r="G9" s="243"/>
      <c r="H9" s="394" t="s">
        <v>242</v>
      </c>
      <c r="I9" s="395"/>
      <c r="J9" s="258"/>
      <c r="K9" s="394" t="s">
        <v>243</v>
      </c>
      <c r="L9" s="410"/>
      <c r="M9" s="395"/>
      <c r="N9" s="259"/>
      <c r="O9" s="243"/>
      <c r="P9" s="412" t="s">
        <v>243</v>
      </c>
      <c r="Q9" s="413"/>
      <c r="R9" s="414"/>
      <c r="S9" s="243"/>
      <c r="T9" s="245"/>
      <c r="U9" s="87"/>
    </row>
    <row r="10" spans="2:21" ht="15.75" customHeight="1">
      <c r="B10" s="239"/>
      <c r="C10" s="239"/>
      <c r="D10" s="417" t="s">
        <v>83</v>
      </c>
      <c r="E10" s="418"/>
      <c r="F10" s="419"/>
      <c r="G10" s="243"/>
      <c r="H10" s="396"/>
      <c r="I10" s="397"/>
      <c r="J10" s="244"/>
      <c r="K10" s="396"/>
      <c r="L10" s="411"/>
      <c r="M10" s="397"/>
      <c r="N10" s="260"/>
      <c r="O10" s="243"/>
      <c r="P10" s="415"/>
      <c r="Q10" s="403"/>
      <c r="R10" s="416"/>
      <c r="S10" s="243"/>
      <c r="T10" s="245"/>
      <c r="U10" s="87"/>
    </row>
    <row r="11" spans="2:21" ht="15.75" customHeight="1" thickBot="1">
      <c r="B11" s="239"/>
      <c r="C11" s="239"/>
      <c r="D11" s="361">
        <v>3696634537.2580705</v>
      </c>
      <c r="E11" s="420"/>
      <c r="F11" s="362"/>
      <c r="G11" s="246">
        <v>0.60713826509424929</v>
      </c>
      <c r="H11" s="396"/>
      <c r="I11" s="397"/>
      <c r="J11" s="244"/>
      <c r="K11" s="353">
        <v>276771383.08599997</v>
      </c>
      <c r="L11" s="390"/>
      <c r="M11" s="354"/>
      <c r="N11" s="246">
        <v>4.5457157222582832E-2</v>
      </c>
      <c r="O11" s="243"/>
      <c r="P11" s="421">
        <v>276771383.08599997</v>
      </c>
      <c r="Q11" s="422"/>
      <c r="R11" s="423"/>
      <c r="S11" s="257">
        <v>9.5483742147729186E-2</v>
      </c>
      <c r="T11" s="245"/>
      <c r="U11" s="87"/>
    </row>
    <row r="12" spans="2:21" ht="15.75" customHeight="1">
      <c r="B12" s="239"/>
      <c r="C12" s="239"/>
      <c r="D12" s="239"/>
      <c r="E12" s="243"/>
      <c r="F12" s="253"/>
      <c r="G12" s="246"/>
      <c r="H12" s="359">
        <v>506637080.15504003</v>
      </c>
      <c r="I12" s="360"/>
      <c r="J12" s="253">
        <v>8.3210486397149869E-2</v>
      </c>
      <c r="K12" s="394" t="s">
        <v>244</v>
      </c>
      <c r="L12" s="410"/>
      <c r="M12" s="395"/>
      <c r="N12" s="244"/>
      <c r="O12" s="243"/>
      <c r="P12" s="399" t="s">
        <v>244</v>
      </c>
      <c r="Q12" s="400"/>
      <c r="R12" s="401"/>
      <c r="S12" s="243"/>
      <c r="T12" s="245"/>
      <c r="U12" s="87"/>
    </row>
    <row r="13" spans="2:21" ht="15.75" customHeight="1">
      <c r="B13" s="239"/>
      <c r="C13" s="239"/>
      <c r="D13" s="261"/>
      <c r="E13" s="246"/>
      <c r="F13" s="253"/>
      <c r="G13" s="243"/>
      <c r="H13" s="262"/>
      <c r="I13" s="263"/>
      <c r="J13" s="253"/>
      <c r="K13" s="396"/>
      <c r="L13" s="411"/>
      <c r="M13" s="397"/>
      <c r="N13" s="244"/>
      <c r="O13" s="243"/>
      <c r="P13" s="402"/>
      <c r="Q13" s="403"/>
      <c r="R13" s="404"/>
      <c r="S13" s="243"/>
      <c r="T13" s="245"/>
      <c r="U13" s="87"/>
    </row>
    <row r="14" spans="2:21" ht="15.75" customHeight="1">
      <c r="B14" s="239"/>
      <c r="C14" s="239"/>
      <c r="D14" s="261"/>
      <c r="E14" s="244"/>
      <c r="F14" s="264"/>
      <c r="G14" s="243"/>
      <c r="H14" s="239"/>
      <c r="I14" s="245"/>
      <c r="J14" s="244"/>
      <c r="K14" s="353">
        <v>229865697.06904003</v>
      </c>
      <c r="L14" s="390"/>
      <c r="M14" s="354"/>
      <c r="N14" s="246">
        <v>3.775332917456703E-2</v>
      </c>
      <c r="O14" s="243"/>
      <c r="P14" s="391">
        <v>229865697.06904003</v>
      </c>
      <c r="Q14" s="392"/>
      <c r="R14" s="393"/>
      <c r="S14" s="257">
        <v>7.9301684671382031E-2</v>
      </c>
      <c r="T14" s="245"/>
      <c r="U14" s="87"/>
    </row>
    <row r="15" spans="2:21" ht="15.75" customHeight="1">
      <c r="B15" s="239"/>
      <c r="C15" s="239"/>
      <c r="D15" s="261"/>
      <c r="E15" s="244"/>
      <c r="F15" s="264"/>
      <c r="G15" s="243"/>
      <c r="H15" s="394" t="s">
        <v>245</v>
      </c>
      <c r="I15" s="395"/>
      <c r="J15" s="258"/>
      <c r="K15" s="244"/>
      <c r="L15" s="265"/>
      <c r="M15" s="244"/>
      <c r="N15" s="247"/>
      <c r="O15" s="243"/>
      <c r="P15" s="243"/>
      <c r="Q15" s="243"/>
      <c r="R15" s="243"/>
      <c r="S15" s="243"/>
      <c r="T15" s="245"/>
      <c r="U15" s="87"/>
    </row>
    <row r="16" spans="2:21" ht="13.5" customHeight="1">
      <c r="B16" s="239"/>
      <c r="C16" s="239"/>
      <c r="D16" s="261"/>
      <c r="E16" s="266"/>
      <c r="F16" s="267"/>
      <c r="G16" s="243"/>
      <c r="H16" s="396"/>
      <c r="I16" s="397"/>
      <c r="J16" s="266"/>
      <c r="K16" s="266"/>
      <c r="L16" s="265"/>
      <c r="M16" s="244"/>
      <c r="N16" s="247"/>
      <c r="O16" s="265"/>
      <c r="P16" s="265"/>
      <c r="Q16" s="265"/>
      <c r="R16" s="265"/>
      <c r="S16" s="265"/>
      <c r="T16" s="245"/>
      <c r="U16" s="87"/>
    </row>
    <row r="17" spans="2:22" s="42" customFormat="1" ht="13.5" customHeight="1">
      <c r="B17" s="239"/>
      <c r="C17" s="239"/>
      <c r="D17" s="261"/>
      <c r="E17" s="244"/>
      <c r="F17" s="264"/>
      <c r="G17" s="243"/>
      <c r="H17" s="359">
        <v>3189997457.1030297</v>
      </c>
      <c r="I17" s="360"/>
      <c r="J17" s="246">
        <v>0.52392777869709928</v>
      </c>
      <c r="K17" s="244"/>
      <c r="L17" s="244"/>
      <c r="M17" s="244"/>
      <c r="N17" s="247"/>
      <c r="O17" s="398" t="s">
        <v>84</v>
      </c>
      <c r="P17" s="398"/>
      <c r="Q17" s="398"/>
      <c r="R17" s="398"/>
      <c r="S17" s="398"/>
      <c r="T17" s="245"/>
      <c r="U17" s="87"/>
    </row>
    <row r="18" spans="2:22" s="41" customFormat="1" ht="13.5" customHeight="1">
      <c r="B18" s="239"/>
      <c r="C18" s="239"/>
      <c r="D18" s="261"/>
      <c r="E18" s="244"/>
      <c r="F18" s="264"/>
      <c r="G18" s="243"/>
      <c r="H18" s="221"/>
      <c r="I18" s="222"/>
      <c r="J18" s="246"/>
      <c r="K18" s="244"/>
      <c r="L18" s="244"/>
      <c r="M18" s="244"/>
      <c r="N18" s="247"/>
      <c r="O18" s="388" t="s">
        <v>246</v>
      </c>
      <c r="P18" s="389"/>
      <c r="Q18" s="268"/>
      <c r="R18" s="388" t="s">
        <v>247</v>
      </c>
      <c r="S18" s="389"/>
      <c r="T18" s="245"/>
      <c r="U18" s="87"/>
    </row>
    <row r="19" spans="2:22" s="46" customFormat="1" ht="18" customHeight="1">
      <c r="B19" s="239"/>
      <c r="C19" s="239"/>
      <c r="D19" s="261"/>
      <c r="E19" s="244"/>
      <c r="F19" s="264"/>
      <c r="G19" s="243"/>
      <c r="H19" s="221"/>
      <c r="I19" s="222"/>
      <c r="J19" s="246"/>
      <c r="K19" s="244"/>
      <c r="L19" s="244"/>
      <c r="M19" s="244"/>
      <c r="N19" s="247"/>
      <c r="O19" s="383">
        <v>0.82521457318088864</v>
      </c>
      <c r="P19" s="384"/>
      <c r="Q19" s="265"/>
      <c r="R19" s="383">
        <v>0.92069831532861779</v>
      </c>
      <c r="S19" s="384"/>
      <c r="T19" s="245"/>
      <c r="U19" s="87"/>
      <c r="V19" s="47"/>
    </row>
    <row r="20" spans="2:22" s="41" customFormat="1" ht="15" customHeight="1">
      <c r="B20" s="239"/>
      <c r="C20" s="239"/>
      <c r="D20" s="269"/>
      <c r="E20" s="270"/>
      <c r="F20" s="271"/>
      <c r="G20" s="272"/>
      <c r="H20" s="269"/>
      <c r="I20" s="273"/>
      <c r="J20" s="244"/>
      <c r="K20" s="244"/>
      <c r="L20" s="244"/>
      <c r="M20" s="244"/>
      <c r="N20" s="247"/>
      <c r="O20" s="385"/>
      <c r="P20" s="386"/>
      <c r="Q20" s="265"/>
      <c r="R20" s="385"/>
      <c r="S20" s="386"/>
      <c r="T20" s="245"/>
      <c r="U20" s="87"/>
    </row>
    <row r="21" spans="2:22" s="41" customFormat="1" ht="15" customHeight="1">
      <c r="B21" s="239"/>
      <c r="C21" s="88"/>
      <c r="D21" s="89"/>
      <c r="E21" s="89"/>
      <c r="F21" s="89"/>
      <c r="G21" s="89"/>
      <c r="H21" s="89"/>
      <c r="I21" s="89"/>
      <c r="J21" s="89"/>
      <c r="K21" s="89"/>
      <c r="L21" s="89"/>
      <c r="M21" s="89"/>
      <c r="N21" s="89"/>
      <c r="O21" s="387"/>
      <c r="P21" s="387"/>
      <c r="Q21" s="89"/>
      <c r="R21" s="387"/>
      <c r="S21" s="387"/>
      <c r="T21" s="271"/>
      <c r="U21" s="87"/>
    </row>
    <row r="22" spans="2:22" s="41" customFormat="1" ht="15" customHeight="1">
      <c r="B22" s="88"/>
      <c r="C22" s="89"/>
      <c r="D22" s="89"/>
      <c r="E22" s="89"/>
      <c r="F22" s="89"/>
      <c r="G22" s="89"/>
      <c r="H22" s="89"/>
      <c r="I22" s="89"/>
      <c r="J22" s="89"/>
      <c r="K22" s="89"/>
      <c r="L22" s="89"/>
      <c r="M22" s="89"/>
      <c r="N22" s="90"/>
      <c r="O22" s="90"/>
      <c r="P22" s="89"/>
      <c r="Q22" s="90"/>
      <c r="R22" s="90"/>
      <c r="S22" s="89"/>
      <c r="T22" s="91"/>
      <c r="U22" s="92"/>
    </row>
    <row r="23" spans="2:22" s="41" customFormat="1" ht="13.5" customHeight="1">
      <c r="B23" s="55" t="s">
        <v>229</v>
      </c>
      <c r="C23" s="44"/>
      <c r="D23" s="44"/>
      <c r="E23" s="44"/>
      <c r="F23" s="44"/>
      <c r="G23" s="44"/>
      <c r="H23" s="44"/>
      <c r="I23" s="44"/>
      <c r="J23" s="44"/>
      <c r="K23" s="44"/>
      <c r="L23" s="44"/>
      <c r="M23" s="44"/>
      <c r="N23" s="44"/>
      <c r="O23" s="44"/>
      <c r="P23" s="44"/>
      <c r="Q23" s="44"/>
      <c r="R23" s="44"/>
      <c r="S23" s="44"/>
      <c r="T23" s="44"/>
      <c r="U23" s="36"/>
    </row>
    <row r="24" spans="2:22" s="9" customFormat="1" ht="13.5" customHeight="1">
      <c r="B24" s="60" t="s">
        <v>106</v>
      </c>
      <c r="C24" s="8"/>
      <c r="D24" s="8"/>
      <c r="E24" s="8"/>
      <c r="F24" s="8"/>
      <c r="G24" s="8"/>
      <c r="H24" s="8"/>
      <c r="I24" s="8"/>
      <c r="J24" s="8"/>
      <c r="K24" s="8"/>
      <c r="L24" s="8"/>
      <c r="M24" s="8"/>
      <c r="N24" s="31"/>
      <c r="O24" s="31"/>
      <c r="P24" s="31"/>
      <c r="Q24" s="31"/>
      <c r="R24" s="31"/>
      <c r="S24" s="4"/>
      <c r="T24" s="4"/>
    </row>
    <row r="25" spans="2:22" s="41" customFormat="1" ht="13.5" customHeight="1">
      <c r="B25" s="63" t="s">
        <v>142</v>
      </c>
      <c r="C25" s="45"/>
      <c r="D25" s="45"/>
      <c r="E25" s="45"/>
      <c r="F25" s="45"/>
      <c r="G25" s="45"/>
      <c r="H25" s="45"/>
      <c r="I25" s="45"/>
      <c r="J25" s="45"/>
      <c r="K25" s="45"/>
      <c r="L25" s="45"/>
      <c r="M25" s="45"/>
      <c r="N25" s="45"/>
      <c r="O25" s="45"/>
      <c r="P25" s="45"/>
      <c r="Q25" s="45"/>
      <c r="R25" s="45"/>
      <c r="S25" s="35"/>
      <c r="T25" s="35"/>
      <c r="U25" s="42"/>
    </row>
    <row r="26" spans="2:22" s="41" customFormat="1" ht="13.5" customHeight="1">
      <c r="B26" s="63" t="s">
        <v>141</v>
      </c>
      <c r="C26" s="45"/>
      <c r="D26" s="45"/>
      <c r="E26" s="45"/>
      <c r="F26" s="45"/>
      <c r="G26" s="45"/>
      <c r="H26" s="45"/>
      <c r="I26" s="45"/>
      <c r="J26" s="45"/>
      <c r="K26" s="45"/>
      <c r="L26" s="45"/>
      <c r="M26" s="45"/>
      <c r="N26" s="45"/>
      <c r="O26" s="45"/>
      <c r="P26" s="45"/>
      <c r="Q26" s="45"/>
      <c r="R26" s="45"/>
      <c r="S26" s="35"/>
      <c r="T26" s="35"/>
      <c r="U26" s="42"/>
    </row>
    <row r="27" spans="2:22" s="9" customFormat="1" ht="13.5" customHeight="1">
      <c r="B27" s="61" t="s">
        <v>140</v>
      </c>
      <c r="C27" s="10"/>
      <c r="D27" s="10"/>
      <c r="E27" s="10"/>
      <c r="F27" s="10"/>
      <c r="G27" s="10"/>
      <c r="H27" s="10"/>
      <c r="I27" s="11"/>
      <c r="J27" s="32"/>
      <c r="K27" s="11"/>
      <c r="L27" s="11"/>
      <c r="M27" s="11"/>
      <c r="N27" s="11"/>
      <c r="O27" s="11"/>
      <c r="P27" s="11"/>
      <c r="Q27" s="11"/>
    </row>
    <row r="28" spans="2:22" s="9" customFormat="1" ht="13.5" customHeight="1">
      <c r="B28" s="61" t="s">
        <v>201</v>
      </c>
      <c r="C28" s="10"/>
      <c r="D28" s="10"/>
      <c r="E28" s="10"/>
      <c r="F28" s="10"/>
      <c r="G28" s="10"/>
      <c r="H28" s="10"/>
      <c r="I28" s="11"/>
      <c r="J28" s="32"/>
      <c r="K28" s="11"/>
      <c r="L28" s="11"/>
      <c r="M28" s="11"/>
      <c r="N28" s="11"/>
      <c r="O28" s="11"/>
      <c r="P28" s="11"/>
      <c r="Q28" s="11"/>
    </row>
    <row r="29" spans="2:22" s="41" customFormat="1" ht="13.5" customHeight="1">
      <c r="B29" s="93" t="s">
        <v>122</v>
      </c>
      <c r="C29" s="48"/>
      <c r="D29" s="48"/>
      <c r="E29" s="48"/>
      <c r="F29" s="48"/>
      <c r="G29" s="48"/>
      <c r="H29" s="48"/>
      <c r="I29" s="49"/>
      <c r="J29" s="49"/>
      <c r="K29" s="49"/>
      <c r="L29" s="49"/>
      <c r="M29" s="49"/>
      <c r="N29" s="49"/>
      <c r="O29" s="50"/>
      <c r="P29" s="50"/>
      <c r="Q29" s="51"/>
      <c r="R29" s="51"/>
      <c r="S29" s="51"/>
      <c r="T29" s="51"/>
      <c r="U29" s="51"/>
    </row>
    <row r="30" spans="2:22" s="41" customFormat="1" ht="13.5" customHeight="1">
      <c r="B30" s="93" t="s">
        <v>248</v>
      </c>
      <c r="C30" s="48"/>
      <c r="D30" s="48"/>
      <c r="E30" s="48"/>
      <c r="F30" s="48"/>
      <c r="G30" s="48"/>
      <c r="H30" s="48"/>
      <c r="I30" s="49"/>
      <c r="J30" s="49"/>
      <c r="K30" s="49"/>
      <c r="L30" s="49"/>
      <c r="M30" s="49"/>
      <c r="N30" s="49"/>
      <c r="O30" s="50"/>
      <c r="P30" s="50"/>
      <c r="Q30" s="51"/>
      <c r="R30" s="51"/>
      <c r="S30" s="51"/>
      <c r="T30" s="51"/>
      <c r="U30" s="51"/>
    </row>
    <row r="31" spans="2:22" s="41" customFormat="1" ht="13.5" customHeight="1">
      <c r="B31" s="93" t="s">
        <v>249</v>
      </c>
      <c r="C31" s="48"/>
      <c r="D31" s="48"/>
      <c r="E31" s="48"/>
      <c r="F31" s="48"/>
      <c r="G31" s="48"/>
      <c r="H31" s="48"/>
      <c r="I31" s="49"/>
      <c r="J31" s="49"/>
      <c r="K31" s="49"/>
      <c r="L31" s="49"/>
      <c r="M31" s="49"/>
      <c r="N31" s="49"/>
      <c r="O31" s="50"/>
      <c r="P31" s="50"/>
      <c r="Q31" s="51"/>
      <c r="R31" s="51"/>
      <c r="S31" s="51"/>
      <c r="T31" s="51"/>
      <c r="U31" s="51"/>
    </row>
    <row r="32" spans="2:22" s="41" customFormat="1" ht="13.5" customHeight="1">
      <c r="B32" s="174" t="s">
        <v>250</v>
      </c>
      <c r="C32" s="48"/>
      <c r="D32" s="48"/>
      <c r="E32" s="48"/>
      <c r="F32" s="94"/>
      <c r="G32" s="48"/>
      <c r="H32" s="48"/>
      <c r="I32" s="49"/>
      <c r="J32" s="49"/>
      <c r="K32" s="49"/>
      <c r="L32" s="49"/>
      <c r="M32" s="49"/>
      <c r="N32" s="49"/>
      <c r="O32" s="50"/>
      <c r="P32" s="50"/>
      <c r="Q32" s="51"/>
      <c r="R32" s="51"/>
      <c r="S32" s="51"/>
      <c r="T32" s="51"/>
      <c r="U32" s="51"/>
    </row>
    <row r="33" spans="2:21" s="41" customFormat="1" ht="15" customHeight="1">
      <c r="C33" s="48"/>
      <c r="D33" s="48"/>
      <c r="E33" s="48"/>
      <c r="F33" s="48"/>
      <c r="G33" s="48"/>
      <c r="H33" s="48"/>
      <c r="I33" s="49"/>
      <c r="J33" s="49"/>
      <c r="K33" s="49"/>
      <c r="L33" s="49"/>
      <c r="M33" s="49"/>
      <c r="N33" s="49"/>
      <c r="O33" s="50"/>
      <c r="P33" s="50"/>
      <c r="Q33" s="51"/>
      <c r="R33" s="51"/>
      <c r="S33" s="51"/>
      <c r="T33" s="51"/>
      <c r="U33" s="51"/>
    </row>
    <row r="34" spans="2:21" s="41" customFormat="1" ht="15" customHeight="1">
      <c r="B34" s="43"/>
      <c r="C34" s="36"/>
      <c r="D34" s="36"/>
      <c r="E34" s="36"/>
      <c r="F34" s="36"/>
      <c r="G34" s="36"/>
      <c r="H34" s="36"/>
      <c r="I34" s="36"/>
      <c r="J34" s="36"/>
      <c r="K34" s="36"/>
      <c r="L34" s="36"/>
      <c r="M34" s="36"/>
      <c r="N34" s="36"/>
      <c r="O34" s="36"/>
      <c r="P34" s="36"/>
      <c r="Q34" s="36"/>
      <c r="R34" s="36"/>
      <c r="S34" s="36"/>
      <c r="T34" s="36"/>
      <c r="U34" s="36"/>
    </row>
    <row r="35" spans="2:21" s="41" customFormat="1" ht="15" customHeight="1">
      <c r="B35" s="43"/>
      <c r="C35" s="36"/>
      <c r="D35" s="36"/>
      <c r="E35" s="36"/>
      <c r="F35" s="36"/>
      <c r="G35" s="36"/>
      <c r="H35" s="36"/>
      <c r="I35" s="36"/>
      <c r="J35" s="36"/>
      <c r="K35" s="36"/>
      <c r="L35" s="36"/>
      <c r="M35" s="36"/>
      <c r="N35" s="36"/>
      <c r="O35" s="36"/>
      <c r="P35" s="36"/>
      <c r="Q35" s="36"/>
      <c r="R35" s="36"/>
      <c r="S35" s="36"/>
      <c r="T35" s="36"/>
      <c r="U35" s="36"/>
    </row>
    <row r="36" spans="2:21" s="41" customFormat="1" ht="15" customHeight="1">
      <c r="B36" s="43"/>
      <c r="C36" s="36"/>
      <c r="D36" s="36"/>
      <c r="E36" s="36"/>
      <c r="F36" s="36"/>
      <c r="G36" s="36"/>
      <c r="H36" s="36"/>
      <c r="I36" s="36"/>
      <c r="J36" s="36"/>
      <c r="K36" s="36"/>
      <c r="L36" s="36"/>
      <c r="M36" s="36"/>
      <c r="N36" s="36"/>
      <c r="O36" s="36"/>
      <c r="P36" s="36"/>
      <c r="Q36" s="36"/>
      <c r="R36" s="36"/>
      <c r="S36" s="36"/>
      <c r="T36" s="36"/>
      <c r="U36" s="36"/>
    </row>
    <row r="37" spans="2:21" s="41" customFormat="1" ht="15" customHeight="1">
      <c r="B37" s="43"/>
      <c r="C37" s="36"/>
      <c r="D37" s="36"/>
      <c r="E37" s="36"/>
      <c r="F37" s="36"/>
      <c r="G37" s="36"/>
      <c r="H37" s="36"/>
      <c r="I37" s="36"/>
      <c r="J37" s="36"/>
      <c r="K37" s="36"/>
      <c r="L37" s="36"/>
      <c r="M37" s="36"/>
      <c r="N37" s="36"/>
      <c r="O37" s="36"/>
      <c r="P37" s="36"/>
      <c r="Q37" s="36"/>
      <c r="R37" s="36"/>
      <c r="S37" s="36"/>
      <c r="T37" s="36"/>
      <c r="U37" s="36"/>
    </row>
    <row r="38" spans="2:21" s="41" customFormat="1" ht="15" customHeight="1">
      <c r="B38" s="43"/>
      <c r="C38" s="36"/>
      <c r="D38" s="36"/>
      <c r="E38" s="36"/>
      <c r="F38" s="36"/>
      <c r="G38" s="36"/>
      <c r="H38" s="36"/>
      <c r="I38" s="36"/>
      <c r="J38" s="36"/>
      <c r="K38" s="36"/>
      <c r="L38" s="36"/>
      <c r="M38" s="36"/>
      <c r="N38" s="36"/>
      <c r="O38" s="36"/>
      <c r="P38" s="36"/>
      <c r="Q38" s="36"/>
      <c r="R38" s="36"/>
      <c r="S38" s="36"/>
      <c r="T38" s="36"/>
      <c r="U38" s="36"/>
    </row>
    <row r="39" spans="2:21" s="41" customFormat="1" ht="15" customHeight="1">
      <c r="B39" s="43"/>
      <c r="C39" s="36"/>
      <c r="D39" s="36"/>
      <c r="E39" s="36"/>
      <c r="F39" s="36"/>
      <c r="G39" s="36"/>
      <c r="H39" s="36"/>
      <c r="I39" s="36"/>
      <c r="J39" s="36"/>
      <c r="K39" s="36"/>
      <c r="L39" s="36"/>
      <c r="M39" s="36"/>
      <c r="N39" s="36"/>
      <c r="O39" s="36"/>
      <c r="P39" s="36"/>
      <c r="Q39" s="36"/>
      <c r="R39" s="36"/>
      <c r="S39" s="36"/>
      <c r="T39" s="36"/>
      <c r="U39" s="36"/>
    </row>
    <row r="40" spans="2:21" s="41" customFormat="1" ht="15" customHeight="1">
      <c r="B40" s="43"/>
      <c r="C40" s="36"/>
      <c r="D40" s="36"/>
      <c r="E40" s="36"/>
      <c r="F40" s="36"/>
      <c r="G40" s="36"/>
      <c r="H40" s="36"/>
      <c r="I40" s="36"/>
      <c r="J40" s="36"/>
      <c r="K40" s="36"/>
      <c r="L40" s="36"/>
      <c r="M40" s="36"/>
      <c r="N40" s="36"/>
      <c r="O40" s="36"/>
      <c r="P40" s="36"/>
      <c r="Q40" s="36"/>
      <c r="R40" s="36"/>
      <c r="S40" s="36"/>
      <c r="T40" s="36"/>
      <c r="U40" s="36"/>
    </row>
    <row r="41" spans="2:21" s="41" customFormat="1" ht="15" customHeight="1">
      <c r="B41" s="43"/>
      <c r="C41" s="36"/>
      <c r="D41" s="36"/>
      <c r="E41" s="36"/>
      <c r="F41" s="36"/>
      <c r="G41" s="36"/>
      <c r="H41" s="36"/>
      <c r="I41" s="36"/>
      <c r="J41" s="36"/>
      <c r="K41" s="36"/>
      <c r="L41" s="36"/>
      <c r="M41" s="36"/>
      <c r="N41" s="36"/>
      <c r="O41" s="36"/>
      <c r="P41" s="36"/>
      <c r="Q41" s="36"/>
      <c r="R41" s="36"/>
      <c r="S41" s="36"/>
      <c r="T41" s="36"/>
      <c r="U41" s="36"/>
    </row>
    <row r="42" spans="2:21" s="41" customFormat="1" ht="15" customHeight="1">
      <c r="B42" s="43"/>
      <c r="C42" s="36"/>
      <c r="D42" s="36"/>
      <c r="E42" s="36"/>
      <c r="F42" s="36"/>
      <c r="G42" s="36"/>
      <c r="H42" s="36"/>
      <c r="I42" s="36"/>
      <c r="J42" s="36"/>
      <c r="K42" s="36"/>
      <c r="L42" s="36"/>
      <c r="M42" s="36"/>
      <c r="N42" s="36"/>
      <c r="O42" s="36"/>
      <c r="P42" s="36"/>
      <c r="Q42" s="36"/>
      <c r="R42" s="36"/>
      <c r="S42" s="36"/>
      <c r="T42" s="36"/>
      <c r="U42" s="36"/>
    </row>
    <row r="43" spans="2:21" s="41" customFormat="1" ht="15" customHeight="1">
      <c r="B43" s="43"/>
      <c r="C43" s="36"/>
      <c r="D43" s="36"/>
      <c r="E43" s="36"/>
      <c r="F43" s="36"/>
      <c r="G43" s="36"/>
      <c r="H43" s="36"/>
      <c r="I43" s="36"/>
      <c r="J43" s="36"/>
      <c r="K43" s="36"/>
      <c r="L43" s="36"/>
      <c r="M43" s="36"/>
      <c r="N43" s="36"/>
      <c r="O43" s="36"/>
      <c r="P43" s="36"/>
      <c r="Q43" s="36"/>
      <c r="R43" s="36"/>
      <c r="S43" s="36"/>
      <c r="T43" s="36"/>
      <c r="U43" s="36"/>
    </row>
    <row r="44" spans="2:21" s="41" customFormat="1" ht="15" customHeight="1">
      <c r="B44" s="43"/>
      <c r="C44" s="36"/>
      <c r="D44" s="36"/>
      <c r="E44" s="36"/>
      <c r="F44" s="36"/>
      <c r="G44" s="36"/>
      <c r="H44" s="36"/>
      <c r="I44" s="36"/>
      <c r="J44" s="36"/>
      <c r="K44" s="36"/>
      <c r="L44" s="36"/>
      <c r="M44" s="36"/>
      <c r="N44" s="36"/>
      <c r="O44" s="36"/>
      <c r="P44" s="36"/>
      <c r="Q44" s="36"/>
      <c r="R44" s="36"/>
      <c r="S44" s="36"/>
      <c r="T44" s="36"/>
      <c r="U44" s="36"/>
    </row>
    <row r="45" spans="2:21" ht="15" customHeight="1"/>
    <row r="46" spans="2:21" s="42" customFormat="1" ht="15" customHeight="1">
      <c r="B46" s="43"/>
      <c r="C46" s="36"/>
      <c r="D46" s="36"/>
      <c r="E46" s="36"/>
      <c r="F46" s="36"/>
      <c r="G46" s="36"/>
      <c r="H46" s="36"/>
      <c r="I46" s="36"/>
      <c r="J46" s="36"/>
      <c r="K46" s="36"/>
      <c r="L46" s="36"/>
      <c r="M46" s="36"/>
      <c r="N46" s="36"/>
      <c r="O46" s="36"/>
      <c r="P46" s="36"/>
      <c r="Q46" s="36"/>
      <c r="R46" s="36"/>
      <c r="S46" s="36"/>
      <c r="T46" s="36"/>
      <c r="U46" s="36"/>
    </row>
    <row r="47" spans="2:21" s="41" customFormat="1" ht="15" customHeight="1">
      <c r="B47" s="43"/>
      <c r="C47" s="36"/>
      <c r="D47" s="36"/>
      <c r="E47" s="36"/>
      <c r="F47" s="36"/>
      <c r="G47" s="36"/>
      <c r="H47" s="36"/>
      <c r="I47" s="36"/>
      <c r="J47" s="36"/>
      <c r="K47" s="36"/>
      <c r="L47" s="36"/>
      <c r="M47" s="36"/>
      <c r="N47" s="36"/>
      <c r="O47" s="36"/>
      <c r="P47" s="36"/>
      <c r="Q47" s="36"/>
      <c r="R47" s="36"/>
      <c r="S47" s="36"/>
      <c r="T47" s="36"/>
      <c r="U47" s="36"/>
    </row>
    <row r="48" spans="2:21" s="51" customFormat="1" ht="15" customHeight="1">
      <c r="B48" s="43"/>
      <c r="C48" s="36"/>
      <c r="D48" s="36"/>
      <c r="E48" s="36"/>
      <c r="F48" s="36"/>
      <c r="G48" s="36"/>
      <c r="H48" s="36"/>
      <c r="I48" s="36"/>
      <c r="J48" s="36"/>
      <c r="K48" s="36"/>
      <c r="L48" s="36"/>
      <c r="M48" s="36"/>
      <c r="N48" s="36"/>
      <c r="O48" s="36"/>
      <c r="P48" s="36"/>
      <c r="Q48" s="36"/>
      <c r="R48" s="36"/>
      <c r="S48" s="36"/>
      <c r="T48" s="36"/>
      <c r="U48" s="36"/>
    </row>
    <row r="49" spans="2:21" s="51" customFormat="1" ht="15" customHeight="1">
      <c r="B49" s="43"/>
      <c r="C49" s="36"/>
      <c r="D49" s="36"/>
      <c r="E49" s="36"/>
      <c r="F49" s="36"/>
      <c r="G49" s="36"/>
      <c r="H49" s="36"/>
      <c r="I49" s="36"/>
      <c r="J49" s="36"/>
      <c r="K49" s="36"/>
      <c r="L49" s="36"/>
      <c r="M49" s="36"/>
      <c r="N49" s="36"/>
      <c r="O49" s="36"/>
      <c r="P49" s="36"/>
      <c r="Q49" s="36"/>
      <c r="R49" s="36"/>
      <c r="S49" s="36"/>
      <c r="T49" s="36"/>
      <c r="U49" s="36"/>
    </row>
    <row r="50" spans="2:21" s="51" customFormat="1" ht="18" customHeight="1">
      <c r="B50" s="43"/>
      <c r="C50" s="36"/>
      <c r="D50" s="36"/>
      <c r="E50" s="36"/>
      <c r="F50" s="36"/>
      <c r="G50" s="36"/>
      <c r="H50" s="36"/>
      <c r="I50" s="36"/>
      <c r="J50" s="36"/>
      <c r="K50" s="36"/>
      <c r="L50" s="36"/>
      <c r="M50" s="36"/>
      <c r="N50" s="36"/>
      <c r="O50" s="36"/>
      <c r="P50" s="36"/>
      <c r="Q50" s="36"/>
      <c r="R50" s="36"/>
      <c r="S50" s="36"/>
      <c r="T50" s="36"/>
      <c r="U50" s="36"/>
    </row>
  </sheetData>
  <mergeCells count="27">
    <mergeCell ref="D6:F6"/>
    <mergeCell ref="E3:F3"/>
    <mergeCell ref="E4:F4"/>
    <mergeCell ref="H12:I12"/>
    <mergeCell ref="K12:M13"/>
    <mergeCell ref="P12:R13"/>
    <mergeCell ref="D8:F8"/>
    <mergeCell ref="P8:R8"/>
    <mergeCell ref="D9:F9"/>
    <mergeCell ref="H9:I11"/>
    <mergeCell ref="K9:M10"/>
    <mergeCell ref="P9:R10"/>
    <mergeCell ref="D10:F10"/>
    <mergeCell ref="D11:F11"/>
    <mergeCell ref="K11:M11"/>
    <mergeCell ref="P11:R11"/>
    <mergeCell ref="K14:M14"/>
    <mergeCell ref="P14:R14"/>
    <mergeCell ref="H15:I16"/>
    <mergeCell ref="H17:I17"/>
    <mergeCell ref="O17:S17"/>
    <mergeCell ref="O19:P20"/>
    <mergeCell ref="R19:S20"/>
    <mergeCell ref="O21:P21"/>
    <mergeCell ref="R21:S21"/>
    <mergeCell ref="O18:P18"/>
    <mergeCell ref="R18:S18"/>
  </mergeCells>
  <phoneticPr fontId="3"/>
  <pageMargins left="0.70866141732283472" right="0.70866141732283472" top="0.74803149606299213" bottom="0.74803149606299213" header="0.31496062992125984" footer="0.31496062992125984"/>
  <pageSetup paperSize="8" scale="75" orientation="landscape" r:id="rId1"/>
  <headerFooter>
    <oddHeader>&amp;R&amp;"ＭＳ 明朝,標準"&amp;12ジェネリック医薬品分析(医科･調剤)</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3"/>
  <dimension ref="B1:AL81"/>
  <sheetViews>
    <sheetView showGridLines="0" zoomScaleNormal="100" zoomScaleSheetLayoutView="100" workbookViewId="0"/>
  </sheetViews>
  <sheetFormatPr defaultColWidth="9" defaultRowHeight="13.5"/>
  <cols>
    <col min="1" max="1" width="4.625" style="20" customWidth="1"/>
    <col min="2" max="2" width="3.625" style="20" customWidth="1"/>
    <col min="3" max="3" width="12.625" style="20" customWidth="1"/>
    <col min="4" max="7" width="9.625" style="20" customWidth="1"/>
    <col min="8" max="8" width="9.625" style="3" customWidth="1"/>
    <col min="9" max="12" width="9.625" style="20" customWidth="1"/>
    <col min="13" max="13" width="9.75" style="20" customWidth="1"/>
    <col min="14" max="14" width="9.625" style="20" customWidth="1"/>
    <col min="15" max="15" width="9" style="20"/>
    <col min="16" max="16" width="3.625" style="20" customWidth="1"/>
    <col min="17" max="17" width="11.125" style="20" customWidth="1"/>
    <col min="18" max="21" width="9.625" style="20" customWidth="1"/>
    <col min="22" max="22" width="9.625" style="3" customWidth="1"/>
    <col min="23" max="28" width="9.625" style="20" customWidth="1"/>
    <col min="29" max="29" width="9" style="20"/>
    <col min="30" max="33" width="13" style="20" customWidth="1"/>
    <col min="34" max="34" width="9" style="20"/>
    <col min="35" max="35" width="13.875" style="20" bestFit="1" customWidth="1"/>
    <col min="36" max="37" width="13.875" style="20" customWidth="1"/>
    <col min="38" max="16384" width="9" style="20"/>
  </cols>
  <sheetData>
    <row r="1" spans="2:38" ht="16.5" customHeight="1">
      <c r="B1" s="35" t="s">
        <v>195</v>
      </c>
    </row>
    <row r="2" spans="2:38" ht="16.5" customHeight="1">
      <c r="B2" s="18" t="s">
        <v>197</v>
      </c>
      <c r="P2" s="3" t="s">
        <v>217</v>
      </c>
      <c r="AD2" s="3" t="s">
        <v>153</v>
      </c>
    </row>
    <row r="3" spans="2:38" ht="10.5" customHeight="1">
      <c r="B3" s="382"/>
      <c r="C3" s="348" t="s">
        <v>105</v>
      </c>
      <c r="D3" s="380" t="s">
        <v>159</v>
      </c>
      <c r="E3" s="380" t="s">
        <v>160</v>
      </c>
      <c r="F3" s="379" t="s">
        <v>143</v>
      </c>
      <c r="G3" s="380" t="s">
        <v>144</v>
      </c>
      <c r="H3" s="377" t="s">
        <v>145</v>
      </c>
      <c r="I3" s="21"/>
      <c r="J3" s="22"/>
      <c r="K3" s="379" t="s">
        <v>148</v>
      </c>
      <c r="L3" s="430" t="s">
        <v>121</v>
      </c>
      <c r="M3" s="432" t="s">
        <v>146</v>
      </c>
      <c r="N3" s="380" t="s">
        <v>147</v>
      </c>
      <c r="P3" s="436"/>
      <c r="Q3" s="352" t="s">
        <v>105</v>
      </c>
      <c r="R3" s="434" t="s">
        <v>159</v>
      </c>
      <c r="S3" s="434" t="s">
        <v>160</v>
      </c>
      <c r="T3" s="439" t="s">
        <v>143</v>
      </c>
      <c r="U3" s="434" t="s">
        <v>144</v>
      </c>
      <c r="V3" s="441" t="s">
        <v>145</v>
      </c>
      <c r="W3" s="180"/>
      <c r="X3" s="181"/>
      <c r="Y3" s="439" t="s">
        <v>148</v>
      </c>
      <c r="Z3" s="443" t="s">
        <v>121</v>
      </c>
      <c r="AA3" s="445" t="s">
        <v>146</v>
      </c>
      <c r="AB3" s="434" t="s">
        <v>147</v>
      </c>
      <c r="AD3" s="336" t="s">
        <v>154</v>
      </c>
      <c r="AE3" s="336"/>
      <c r="AF3" s="336"/>
      <c r="AG3" s="336"/>
      <c r="AI3" s="336" t="s">
        <v>152</v>
      </c>
      <c r="AJ3" s="336"/>
      <c r="AK3" s="336"/>
      <c r="AL3" s="434"/>
    </row>
    <row r="4" spans="2:38" ht="69" customHeight="1">
      <c r="B4" s="382"/>
      <c r="C4" s="348"/>
      <c r="D4" s="381"/>
      <c r="E4" s="381"/>
      <c r="F4" s="378"/>
      <c r="G4" s="381"/>
      <c r="H4" s="429"/>
      <c r="I4" s="124" t="s">
        <v>120</v>
      </c>
      <c r="J4" s="124" t="s">
        <v>119</v>
      </c>
      <c r="K4" s="378"/>
      <c r="L4" s="431"/>
      <c r="M4" s="433"/>
      <c r="N4" s="381"/>
      <c r="P4" s="436"/>
      <c r="Q4" s="352"/>
      <c r="R4" s="435"/>
      <c r="S4" s="435"/>
      <c r="T4" s="440"/>
      <c r="U4" s="435"/>
      <c r="V4" s="442"/>
      <c r="W4" s="182" t="s">
        <v>120</v>
      </c>
      <c r="X4" s="182" t="s">
        <v>119</v>
      </c>
      <c r="Y4" s="440"/>
      <c r="Z4" s="444"/>
      <c r="AA4" s="446"/>
      <c r="AB4" s="435"/>
      <c r="AD4" s="158" t="s">
        <v>192</v>
      </c>
      <c r="AE4" s="158" t="s">
        <v>221</v>
      </c>
      <c r="AF4" s="158" t="s">
        <v>222</v>
      </c>
      <c r="AG4" s="158" t="s">
        <v>167</v>
      </c>
      <c r="AI4" s="158" t="s">
        <v>220</v>
      </c>
      <c r="AJ4" s="158" t="s">
        <v>208</v>
      </c>
      <c r="AK4" s="158" t="s">
        <v>166</v>
      </c>
      <c r="AL4" s="435"/>
    </row>
    <row r="5" spans="2:38" s="97" customFormat="1" ht="13.5" customHeight="1">
      <c r="B5" s="128">
        <v>1</v>
      </c>
      <c r="C5" s="23" t="s">
        <v>50</v>
      </c>
      <c r="D5" s="119">
        <v>2126273292.0777597</v>
      </c>
      <c r="E5" s="119">
        <f>SUM(F5,G5)</f>
        <v>1703901585.94842</v>
      </c>
      <c r="F5" s="119">
        <v>669111835.96741009</v>
      </c>
      <c r="G5" s="120">
        <f>SUM(H5,K5)</f>
        <v>1034789749.98101</v>
      </c>
      <c r="H5" s="121">
        <f>SUM(I5:J5)</f>
        <v>139205289.98479003</v>
      </c>
      <c r="I5" s="119">
        <v>76704729.1954</v>
      </c>
      <c r="J5" s="178">
        <v>62500560.789390013</v>
      </c>
      <c r="K5" s="119">
        <v>895584459.99621999</v>
      </c>
      <c r="L5" s="25">
        <f t="shared" ref="L5:L36" si="0">IFERROR(F5/(F5+H5),"-")</f>
        <v>0.82778381712399596</v>
      </c>
      <c r="M5" s="24">
        <f t="shared" ref="M5:M36" si="1">IFERROR(I5/(F5+H5),"-")</f>
        <v>9.4894351155855552E-2</v>
      </c>
      <c r="N5" s="25">
        <f t="shared" ref="N5:N36" si="2">IFERROR((F5+I5)/(F5+H5),"-")</f>
        <v>0.9226781682798515</v>
      </c>
      <c r="P5" s="179">
        <v>1</v>
      </c>
      <c r="Q5" s="23" t="s">
        <v>50</v>
      </c>
      <c r="R5" s="119">
        <v>2104496968.7960997</v>
      </c>
      <c r="S5" s="119">
        <v>1770785740.7079101</v>
      </c>
      <c r="T5" s="119">
        <v>643502544.61320984</v>
      </c>
      <c r="U5" s="120">
        <v>1127283196.0947001</v>
      </c>
      <c r="V5" s="121">
        <v>174122212.61154997</v>
      </c>
      <c r="W5" s="119">
        <v>96036185.712799996</v>
      </c>
      <c r="X5" s="178">
        <v>78086026.898749962</v>
      </c>
      <c r="Y5" s="119">
        <v>953160983.48315012</v>
      </c>
      <c r="Z5" s="25">
        <v>0.78703896735885548</v>
      </c>
      <c r="AA5" s="24">
        <v>0.11745753154389901</v>
      </c>
      <c r="AB5" s="25">
        <v>0.90449649890275452</v>
      </c>
      <c r="AD5" s="84" t="str">
        <f>INDEX($C$5:$C$78,MATCH(AE5,M$5:M$78,0))</f>
        <v>千早赤阪村</v>
      </c>
      <c r="AE5" s="118">
        <f>LARGE(M$5:M$78,ROW(A1))</f>
        <v>0.16217218926275331</v>
      </c>
      <c r="AF5" s="118">
        <f>VLOOKUP(AD5,$Q$5:$AB$78,11,FALSE)</f>
        <v>0.21210824219903959</v>
      </c>
      <c r="AG5" s="159">
        <f>(ROUND(AE5,3)-ROUND(AF5,3))*100</f>
        <v>-4.9999999999999991</v>
      </c>
      <c r="AI5" s="118">
        <f>$M$79</f>
        <v>9.5483742147729186E-2</v>
      </c>
      <c r="AJ5" s="118">
        <f>$AA$79</f>
        <v>0.119075048149572</v>
      </c>
      <c r="AK5" s="159">
        <f>(ROUND(AI5,3)-ROUND(AJ5,3))*100</f>
        <v>-2.3999999999999995</v>
      </c>
      <c r="AL5" s="160">
        <v>0</v>
      </c>
    </row>
    <row r="6" spans="2:38" s="97" customFormat="1" ht="13.5" customHeight="1">
      <c r="B6" s="128">
        <v>2</v>
      </c>
      <c r="C6" s="23" t="s">
        <v>86</v>
      </c>
      <c r="D6" s="119">
        <v>72501323.35604997</v>
      </c>
      <c r="E6" s="119">
        <f t="shared" ref="E6:E69" si="3">SUM(F6,G6)</f>
        <v>57580739.64245005</v>
      </c>
      <c r="F6" s="119">
        <v>23588912.783870026</v>
      </c>
      <c r="G6" s="119">
        <f t="shared" ref="G6:G69" si="4">SUM(H6,K6)</f>
        <v>33991826.858580023</v>
      </c>
      <c r="H6" s="119">
        <f t="shared" ref="H6:H69" si="5">SUM(I6:J6)</f>
        <v>4793237.3796300031</v>
      </c>
      <c r="I6" s="119">
        <v>2644973.2999999998</v>
      </c>
      <c r="J6" s="178">
        <v>2148264.0796300038</v>
      </c>
      <c r="K6" s="119">
        <v>29198589.47895002</v>
      </c>
      <c r="L6" s="25">
        <f t="shared" si="0"/>
        <v>0.8311178909272986</v>
      </c>
      <c r="M6" s="25">
        <f t="shared" si="1"/>
        <v>9.3191434925232852E-2</v>
      </c>
      <c r="N6" s="26">
        <f t="shared" si="2"/>
        <v>0.92430932585253145</v>
      </c>
      <c r="P6" s="179">
        <v>2</v>
      </c>
      <c r="Q6" s="23" t="s">
        <v>86</v>
      </c>
      <c r="R6" s="119">
        <v>70633043.983179942</v>
      </c>
      <c r="S6" s="119">
        <v>59367537.230280004</v>
      </c>
      <c r="T6" s="119">
        <v>22629877.65719001</v>
      </c>
      <c r="U6" s="119">
        <v>36737659.573089994</v>
      </c>
      <c r="V6" s="119">
        <v>5816423.3152999934</v>
      </c>
      <c r="W6" s="119">
        <v>3163700.0999999996</v>
      </c>
      <c r="X6" s="178">
        <v>2652723.2152999942</v>
      </c>
      <c r="Y6" s="119">
        <v>30921236.257789999</v>
      </c>
      <c r="Z6" s="25">
        <v>0.79552971330349864</v>
      </c>
      <c r="AA6" s="25">
        <v>0.11121657269462089</v>
      </c>
      <c r="AB6" s="26">
        <v>0.90674628599811968</v>
      </c>
      <c r="AD6" s="84" t="str">
        <f t="shared" ref="AD6:AD69" si="6">INDEX($C$5:$C$78,MATCH(AE6,M$5:M$78,0))</f>
        <v>阿倍野区</v>
      </c>
      <c r="AE6" s="118">
        <f>LARGE(M$5:M$78,ROW(A2))</f>
        <v>0.13872721883535452</v>
      </c>
      <c r="AF6" s="118">
        <f t="shared" ref="AF6:AF69" si="7">VLOOKUP(AD6,$Q$5:$AB$78,11,FALSE)</f>
        <v>0.17373782278233219</v>
      </c>
      <c r="AG6" s="159">
        <f t="shared" ref="AG6:AG69" si="8">(ROUND(AE6,3)-ROUND(AF6,3))*100</f>
        <v>-3.4999999999999973</v>
      </c>
      <c r="AI6" s="118">
        <f t="shared" ref="AI6:AI69" si="9">$M$79</f>
        <v>9.5483742147729186E-2</v>
      </c>
      <c r="AJ6" s="118">
        <f t="shared" ref="AJ6:AJ69" si="10">$AA$79</f>
        <v>0.119075048149572</v>
      </c>
      <c r="AK6" s="159">
        <f t="shared" ref="AK6:AK69" si="11">(ROUND(AI6,3)-ROUND(AJ6,3))*100</f>
        <v>-2.3999999999999995</v>
      </c>
      <c r="AL6" s="160">
        <v>0</v>
      </c>
    </row>
    <row r="7" spans="2:38" s="97" customFormat="1" ht="13.5" customHeight="1">
      <c r="B7" s="128">
        <v>3</v>
      </c>
      <c r="C7" s="23" t="s">
        <v>87</v>
      </c>
      <c r="D7" s="119">
        <v>48622496.140459985</v>
      </c>
      <c r="E7" s="119">
        <f t="shared" si="3"/>
        <v>39240997.996269986</v>
      </c>
      <c r="F7" s="119">
        <v>14786505.470349988</v>
      </c>
      <c r="G7" s="119">
        <f t="shared" si="4"/>
        <v>24454492.525919996</v>
      </c>
      <c r="H7" s="119">
        <f t="shared" si="5"/>
        <v>3703946.0037300005</v>
      </c>
      <c r="I7" s="119">
        <v>2018122.6500000001</v>
      </c>
      <c r="J7" s="178">
        <v>1685823.3537300003</v>
      </c>
      <c r="K7" s="119">
        <v>20750546.522189997</v>
      </c>
      <c r="L7" s="25">
        <f t="shared" si="0"/>
        <v>0.79968331173945584</v>
      </c>
      <c r="M7" s="25">
        <f t="shared" si="1"/>
        <v>0.10914404403965014</v>
      </c>
      <c r="N7" s="26">
        <f t="shared" si="2"/>
        <v>0.90882735577910601</v>
      </c>
      <c r="P7" s="179">
        <v>3</v>
      </c>
      <c r="Q7" s="23" t="s">
        <v>87</v>
      </c>
      <c r="R7" s="119">
        <v>49847727.049189985</v>
      </c>
      <c r="S7" s="119">
        <v>42129682.248329982</v>
      </c>
      <c r="T7" s="119">
        <v>14021786.153419998</v>
      </c>
      <c r="U7" s="119">
        <v>28107896.094909988</v>
      </c>
      <c r="V7" s="119">
        <v>4518599.9613600001</v>
      </c>
      <c r="W7" s="119">
        <v>2472993.0500000003</v>
      </c>
      <c r="X7" s="178">
        <v>2045606.91136</v>
      </c>
      <c r="Y7" s="119">
        <v>23589296.133549988</v>
      </c>
      <c r="Z7" s="25">
        <v>0.75628339488799157</v>
      </c>
      <c r="AA7" s="25">
        <v>0.13338411803778905</v>
      </c>
      <c r="AB7" s="26">
        <v>0.88966751292578072</v>
      </c>
      <c r="AD7" s="84" t="str">
        <f t="shared" si="6"/>
        <v>大東市</v>
      </c>
      <c r="AE7" s="118">
        <f t="shared" ref="AE7:AE36" si="12">LARGE(M$5:M$78,ROW(A3))</f>
        <v>0.13572694892529752</v>
      </c>
      <c r="AF7" s="118">
        <f t="shared" si="7"/>
        <v>0.15281414328618231</v>
      </c>
      <c r="AG7" s="159">
        <f t="shared" si="8"/>
        <v>-1.6999999999999988</v>
      </c>
      <c r="AI7" s="118">
        <f t="shared" si="9"/>
        <v>9.5483742147729186E-2</v>
      </c>
      <c r="AJ7" s="118">
        <f t="shared" si="10"/>
        <v>0.119075048149572</v>
      </c>
      <c r="AK7" s="159">
        <f t="shared" si="11"/>
        <v>-2.3999999999999995</v>
      </c>
      <c r="AL7" s="160">
        <v>0</v>
      </c>
    </row>
    <row r="8" spans="2:38" s="97" customFormat="1" ht="13.5" customHeight="1">
      <c r="B8" s="128">
        <v>4</v>
      </c>
      <c r="C8" s="23" t="s">
        <v>88</v>
      </c>
      <c r="D8" s="119">
        <v>55876761.796700031</v>
      </c>
      <c r="E8" s="119">
        <f>SUM(F8,G8)</f>
        <v>43168178.698269978</v>
      </c>
      <c r="F8" s="119">
        <v>19156993.611109983</v>
      </c>
      <c r="G8" s="119">
        <f t="shared" si="4"/>
        <v>24011185.087159995</v>
      </c>
      <c r="H8" s="119">
        <f t="shared" si="5"/>
        <v>3562749.8090100004</v>
      </c>
      <c r="I8" s="119">
        <v>1946819.8500000013</v>
      </c>
      <c r="J8" s="178">
        <v>1615929.9590099992</v>
      </c>
      <c r="K8" s="119">
        <v>20448435.278149996</v>
      </c>
      <c r="L8" s="25">
        <f t="shared" si="0"/>
        <v>0.84318705792007642</v>
      </c>
      <c r="M8" s="25">
        <f t="shared" si="1"/>
        <v>8.5688461088691298E-2</v>
      </c>
      <c r="N8" s="26">
        <f t="shared" si="2"/>
        <v>0.92887551900876775</v>
      </c>
      <c r="P8" s="179">
        <v>4</v>
      </c>
      <c r="Q8" s="23" t="s">
        <v>88</v>
      </c>
      <c r="R8" s="119">
        <v>55167849.049220048</v>
      </c>
      <c r="S8" s="119">
        <v>44702305.239780001</v>
      </c>
      <c r="T8" s="119">
        <v>18501128.729240004</v>
      </c>
      <c r="U8" s="119">
        <v>26201176.510539997</v>
      </c>
      <c r="V8" s="119">
        <v>4456755.1634999998</v>
      </c>
      <c r="W8" s="119">
        <v>2476338.4000000004</v>
      </c>
      <c r="X8" s="178">
        <v>1980416.763499999</v>
      </c>
      <c r="Y8" s="119">
        <v>21744421.347039998</v>
      </c>
      <c r="Z8" s="25">
        <v>0.80587256280578345</v>
      </c>
      <c r="AA8" s="25">
        <v>0.10786440124749892</v>
      </c>
      <c r="AB8" s="26">
        <v>0.91373696405328253</v>
      </c>
      <c r="AD8" s="84" t="str">
        <f t="shared" si="6"/>
        <v>大阪狭山市</v>
      </c>
      <c r="AE8" s="118">
        <f t="shared" si="12"/>
        <v>0.12980816540636136</v>
      </c>
      <c r="AF8" s="118">
        <f t="shared" si="7"/>
        <v>0.14288624518458223</v>
      </c>
      <c r="AG8" s="159">
        <f t="shared" si="8"/>
        <v>-1.2999999999999985</v>
      </c>
      <c r="AI8" s="118">
        <f t="shared" si="9"/>
        <v>9.5483742147729186E-2</v>
      </c>
      <c r="AJ8" s="118">
        <f t="shared" si="10"/>
        <v>0.119075048149572</v>
      </c>
      <c r="AK8" s="159">
        <f t="shared" si="11"/>
        <v>-2.3999999999999995</v>
      </c>
      <c r="AL8" s="160">
        <v>0</v>
      </c>
    </row>
    <row r="9" spans="2:38" s="97" customFormat="1" ht="13.5" customHeight="1">
      <c r="B9" s="128">
        <v>5</v>
      </c>
      <c r="C9" s="23" t="s">
        <v>89</v>
      </c>
      <c r="D9" s="119">
        <v>46332371.150509939</v>
      </c>
      <c r="E9" s="119">
        <f t="shared" si="3"/>
        <v>36822645.004150018</v>
      </c>
      <c r="F9" s="119">
        <v>15123514.162150001</v>
      </c>
      <c r="G9" s="119">
        <f>SUM(H9,K9)</f>
        <v>21699130.842000019</v>
      </c>
      <c r="H9" s="119">
        <f>SUM(I9:J9)</f>
        <v>2966957.8336099992</v>
      </c>
      <c r="I9" s="119">
        <v>1684287</v>
      </c>
      <c r="J9" s="178">
        <v>1282670.8336099994</v>
      </c>
      <c r="K9" s="119">
        <v>18732173.008390021</v>
      </c>
      <c r="L9" s="25">
        <f t="shared" si="0"/>
        <v>0.83599334310871554</v>
      </c>
      <c r="M9" s="25">
        <f t="shared" si="1"/>
        <v>9.3103540935513401E-2</v>
      </c>
      <c r="N9" s="26">
        <f t="shared" si="2"/>
        <v>0.92909688404422908</v>
      </c>
      <c r="P9" s="179">
        <v>5</v>
      </c>
      <c r="Q9" s="23" t="s">
        <v>89</v>
      </c>
      <c r="R9" s="119">
        <v>45377027.766360022</v>
      </c>
      <c r="S9" s="119">
        <v>38332734.588199995</v>
      </c>
      <c r="T9" s="119">
        <v>14064970.98151001</v>
      </c>
      <c r="U9" s="119">
        <v>24267763.606689986</v>
      </c>
      <c r="V9" s="119">
        <v>3693411.4485999984</v>
      </c>
      <c r="W9" s="119">
        <v>2075931.5</v>
      </c>
      <c r="X9" s="178">
        <v>1617479.9485999984</v>
      </c>
      <c r="Y9" s="119">
        <v>20574352.158089988</v>
      </c>
      <c r="Z9" s="25">
        <v>0.79201870085094694</v>
      </c>
      <c r="AA9" s="25">
        <v>0.11689868197005263</v>
      </c>
      <c r="AB9" s="26">
        <v>0.90891738282099954</v>
      </c>
      <c r="AD9" s="84" t="str">
        <f t="shared" si="6"/>
        <v>天王寺区</v>
      </c>
      <c r="AE9" s="118">
        <f t="shared" si="12"/>
        <v>0.12845613359834346</v>
      </c>
      <c r="AF9" s="118">
        <f t="shared" si="7"/>
        <v>0.15775175510961809</v>
      </c>
      <c r="AG9" s="159">
        <f t="shared" si="8"/>
        <v>-3</v>
      </c>
      <c r="AI9" s="118">
        <f t="shared" si="9"/>
        <v>9.5483742147729186E-2</v>
      </c>
      <c r="AJ9" s="118">
        <f t="shared" si="10"/>
        <v>0.119075048149572</v>
      </c>
      <c r="AK9" s="159">
        <f t="shared" si="11"/>
        <v>-2.3999999999999995</v>
      </c>
      <c r="AL9" s="160">
        <v>0</v>
      </c>
    </row>
    <row r="10" spans="2:38" s="97" customFormat="1" ht="13.5" customHeight="1">
      <c r="B10" s="128">
        <v>6</v>
      </c>
      <c r="C10" s="23" t="s">
        <v>90</v>
      </c>
      <c r="D10" s="119">
        <v>60260369.544550002</v>
      </c>
      <c r="E10" s="119">
        <f t="shared" si="3"/>
        <v>48702656.765879981</v>
      </c>
      <c r="F10" s="119">
        <v>22947555.477639981</v>
      </c>
      <c r="G10" s="119">
        <f t="shared" si="4"/>
        <v>25755101.288240001</v>
      </c>
      <c r="H10" s="119">
        <f t="shared" si="5"/>
        <v>3399754.1630000006</v>
      </c>
      <c r="I10" s="119">
        <v>1929203.8000000005</v>
      </c>
      <c r="J10" s="178">
        <v>1470550.3630000004</v>
      </c>
      <c r="K10" s="119">
        <v>22355347.125239998</v>
      </c>
      <c r="L10" s="25">
        <f t="shared" si="0"/>
        <v>0.87096389690748621</v>
      </c>
      <c r="M10" s="25">
        <f t="shared" si="1"/>
        <v>7.3222041503025345E-2</v>
      </c>
      <c r="N10" s="26">
        <f t="shared" si="2"/>
        <v>0.94418593841051157</v>
      </c>
      <c r="P10" s="179">
        <v>6</v>
      </c>
      <c r="Q10" s="23" t="s">
        <v>90</v>
      </c>
      <c r="R10" s="119">
        <v>60181203.150899999</v>
      </c>
      <c r="S10" s="119">
        <v>50754156.182699978</v>
      </c>
      <c r="T10" s="119">
        <v>22256026.577059995</v>
      </c>
      <c r="U10" s="119">
        <v>28498129.605639979</v>
      </c>
      <c r="V10" s="119">
        <v>4296152.3950000005</v>
      </c>
      <c r="W10" s="119">
        <v>2434749.7999999998</v>
      </c>
      <c r="X10" s="178">
        <v>1861402.5950000009</v>
      </c>
      <c r="Y10" s="119">
        <v>24201977.21063998</v>
      </c>
      <c r="Z10" s="25">
        <v>0.83819962950985294</v>
      </c>
      <c r="AA10" s="25">
        <v>9.1696798314067129E-2</v>
      </c>
      <c r="AB10" s="26">
        <v>0.92989642782392012</v>
      </c>
      <c r="AD10" s="84" t="str">
        <f t="shared" si="6"/>
        <v>北区</v>
      </c>
      <c r="AE10" s="118">
        <f t="shared" si="12"/>
        <v>0.12389046618646267</v>
      </c>
      <c r="AF10" s="118">
        <f t="shared" si="7"/>
        <v>0.14623179574794226</v>
      </c>
      <c r="AG10" s="159">
        <f t="shared" si="8"/>
        <v>-2.1999999999999993</v>
      </c>
      <c r="AI10" s="118">
        <f t="shared" si="9"/>
        <v>9.5483742147729186E-2</v>
      </c>
      <c r="AJ10" s="118">
        <f t="shared" si="10"/>
        <v>0.119075048149572</v>
      </c>
      <c r="AK10" s="159">
        <f t="shared" si="11"/>
        <v>-2.3999999999999995</v>
      </c>
      <c r="AL10" s="160">
        <v>0</v>
      </c>
    </row>
    <row r="11" spans="2:38" s="97" customFormat="1" ht="13.5" customHeight="1">
      <c r="B11" s="128">
        <v>7</v>
      </c>
      <c r="C11" s="23" t="s">
        <v>91</v>
      </c>
      <c r="D11" s="119">
        <v>57689056.389760099</v>
      </c>
      <c r="E11" s="119">
        <f t="shared" si="3"/>
        <v>46969678.279029995</v>
      </c>
      <c r="F11" s="119">
        <v>19635335.816489995</v>
      </c>
      <c r="G11" s="119">
        <f t="shared" si="4"/>
        <v>27334342.462540001</v>
      </c>
      <c r="H11" s="119">
        <f t="shared" si="5"/>
        <v>4759846.3713599993</v>
      </c>
      <c r="I11" s="119">
        <v>2715878.85</v>
      </c>
      <c r="J11" s="178">
        <v>2043967.521359999</v>
      </c>
      <c r="K11" s="119">
        <v>22574496.09118</v>
      </c>
      <c r="L11" s="27">
        <f t="shared" si="0"/>
        <v>0.80488580348743455</v>
      </c>
      <c r="M11" s="27">
        <f t="shared" si="1"/>
        <v>0.11132849220337621</v>
      </c>
      <c r="N11" s="28">
        <f t="shared" si="2"/>
        <v>0.91621429569081081</v>
      </c>
      <c r="P11" s="179">
        <v>7</v>
      </c>
      <c r="Q11" s="23" t="s">
        <v>91</v>
      </c>
      <c r="R11" s="119">
        <v>57794074.780970037</v>
      </c>
      <c r="S11" s="119">
        <v>48202594.250970013</v>
      </c>
      <c r="T11" s="119">
        <v>19425675.261700004</v>
      </c>
      <c r="U11" s="119">
        <v>28776918.989270009</v>
      </c>
      <c r="V11" s="119">
        <v>5643339.9246299993</v>
      </c>
      <c r="W11" s="119">
        <v>3137933.5</v>
      </c>
      <c r="X11" s="178">
        <v>2505406.4246299989</v>
      </c>
      <c r="Y11" s="119">
        <v>23133579.064640008</v>
      </c>
      <c r="Z11" s="27">
        <v>0.77488784929583976</v>
      </c>
      <c r="AA11" s="27">
        <v>0.12517178982408123</v>
      </c>
      <c r="AB11" s="28">
        <v>0.90005963911992104</v>
      </c>
      <c r="AD11" s="84" t="str">
        <f t="shared" si="6"/>
        <v>東大阪市</v>
      </c>
      <c r="AE11" s="118">
        <f t="shared" si="12"/>
        <v>0.11995661779113832</v>
      </c>
      <c r="AF11" s="118">
        <f t="shared" si="7"/>
        <v>0.14437968347937225</v>
      </c>
      <c r="AG11" s="159">
        <f t="shared" si="8"/>
        <v>-2.3999999999999995</v>
      </c>
      <c r="AI11" s="118">
        <f t="shared" si="9"/>
        <v>9.5483742147729186E-2</v>
      </c>
      <c r="AJ11" s="118">
        <f t="shared" si="10"/>
        <v>0.119075048149572</v>
      </c>
      <c r="AK11" s="159">
        <f t="shared" si="11"/>
        <v>-2.3999999999999995</v>
      </c>
      <c r="AL11" s="160">
        <v>0</v>
      </c>
    </row>
    <row r="12" spans="2:38" s="97" customFormat="1" ht="13.5" customHeight="1">
      <c r="B12" s="128">
        <v>8</v>
      </c>
      <c r="C12" s="23" t="s">
        <v>51</v>
      </c>
      <c r="D12" s="119">
        <v>48815879.996739998</v>
      </c>
      <c r="E12" s="119">
        <f t="shared" si="3"/>
        <v>39250069.451820001</v>
      </c>
      <c r="F12" s="119">
        <v>13887134.341440002</v>
      </c>
      <c r="G12" s="119">
        <f t="shared" si="4"/>
        <v>25362935.110380001</v>
      </c>
      <c r="H12" s="119">
        <f t="shared" si="5"/>
        <v>4060783.6397200003</v>
      </c>
      <c r="I12" s="119">
        <v>2305520.15</v>
      </c>
      <c r="J12" s="178">
        <v>1755263.4897200007</v>
      </c>
      <c r="K12" s="119">
        <v>21302151.470660001</v>
      </c>
      <c r="L12" s="25">
        <f t="shared" si="0"/>
        <v>0.77374625602910496</v>
      </c>
      <c r="M12" s="25">
        <f t="shared" si="1"/>
        <v>0.12845613359834346</v>
      </c>
      <c r="N12" s="26">
        <f t="shared" si="2"/>
        <v>0.90220238962744848</v>
      </c>
      <c r="P12" s="179">
        <v>8</v>
      </c>
      <c r="Q12" s="23" t="s">
        <v>51</v>
      </c>
      <c r="R12" s="119">
        <v>49451845.913829967</v>
      </c>
      <c r="S12" s="119">
        <v>41517067.842079997</v>
      </c>
      <c r="T12" s="119">
        <v>12960211.124370007</v>
      </c>
      <c r="U12" s="119">
        <v>28556856.717709992</v>
      </c>
      <c r="V12" s="119">
        <v>4945821.3507499993</v>
      </c>
      <c r="W12" s="119">
        <v>2824708.0500000003</v>
      </c>
      <c r="X12" s="178">
        <v>2121113.300749999</v>
      </c>
      <c r="Y12" s="119">
        <v>23611035.366959993</v>
      </c>
      <c r="Z12" s="25">
        <v>0.72379021664223508</v>
      </c>
      <c r="AA12" s="25">
        <v>0.15775175510961809</v>
      </c>
      <c r="AB12" s="26">
        <v>0.88154197175185312</v>
      </c>
      <c r="AD12" s="84" t="str">
        <f t="shared" si="6"/>
        <v>東成区</v>
      </c>
      <c r="AE12" s="118">
        <f t="shared" si="12"/>
        <v>0.1192343428358693</v>
      </c>
      <c r="AF12" s="118">
        <f t="shared" si="7"/>
        <v>0.14300538866512447</v>
      </c>
      <c r="AG12" s="159">
        <f t="shared" si="8"/>
        <v>-2.3999999999999995</v>
      </c>
      <c r="AI12" s="118">
        <f t="shared" si="9"/>
        <v>9.5483742147729186E-2</v>
      </c>
      <c r="AJ12" s="118">
        <f t="shared" si="10"/>
        <v>0.119075048149572</v>
      </c>
      <c r="AK12" s="159">
        <f t="shared" si="11"/>
        <v>-2.3999999999999995</v>
      </c>
      <c r="AL12" s="160">
        <v>0</v>
      </c>
    </row>
    <row r="13" spans="2:38" s="97" customFormat="1" ht="13.5" customHeight="1">
      <c r="B13" s="128">
        <v>9</v>
      </c>
      <c r="C13" s="23" t="s">
        <v>92</v>
      </c>
      <c r="D13" s="119">
        <v>31054249.996809959</v>
      </c>
      <c r="E13" s="119">
        <f t="shared" si="3"/>
        <v>25111313.991209991</v>
      </c>
      <c r="F13" s="119">
        <v>9926830.9975699969</v>
      </c>
      <c r="G13" s="119">
        <f t="shared" si="4"/>
        <v>15184482.993639993</v>
      </c>
      <c r="H13" s="119">
        <f t="shared" si="5"/>
        <v>1893300.26985</v>
      </c>
      <c r="I13" s="119">
        <v>1039525.7</v>
      </c>
      <c r="J13" s="178">
        <v>853774.56985000009</v>
      </c>
      <c r="K13" s="119">
        <v>13291182.723789992</v>
      </c>
      <c r="L13" s="25">
        <f t="shared" si="0"/>
        <v>0.83982409103454436</v>
      </c>
      <c r="M13" s="25">
        <f t="shared" si="1"/>
        <v>8.7945360037181647E-2</v>
      </c>
      <c r="N13" s="26">
        <f t="shared" si="2"/>
        <v>0.92776945107172604</v>
      </c>
      <c r="P13" s="179">
        <v>9</v>
      </c>
      <c r="Q13" s="23" t="s">
        <v>92</v>
      </c>
      <c r="R13" s="119">
        <v>33995881.766349986</v>
      </c>
      <c r="S13" s="119">
        <v>28853184.446849994</v>
      </c>
      <c r="T13" s="119">
        <v>9624887.2456700057</v>
      </c>
      <c r="U13" s="119">
        <v>19228297.201179989</v>
      </c>
      <c r="V13" s="119">
        <v>2398663.6117499997</v>
      </c>
      <c r="W13" s="119">
        <v>1287209.6000000001</v>
      </c>
      <c r="X13" s="178">
        <v>1111454.0117499996</v>
      </c>
      <c r="Y13" s="119">
        <v>16829633.589429989</v>
      </c>
      <c r="Z13" s="25">
        <v>0.80050289301436028</v>
      </c>
      <c r="AA13" s="25">
        <v>0.10705735895029994</v>
      </c>
      <c r="AB13" s="26">
        <v>0.90756025196466017</v>
      </c>
      <c r="AD13" s="84" t="str">
        <f t="shared" si="6"/>
        <v>高石市</v>
      </c>
      <c r="AE13" s="118">
        <f t="shared" si="12"/>
        <v>0.11302151505403411</v>
      </c>
      <c r="AF13" s="118">
        <f t="shared" si="7"/>
        <v>0.14374842014298742</v>
      </c>
      <c r="AG13" s="159">
        <f t="shared" si="8"/>
        <v>-3.0999999999999988</v>
      </c>
      <c r="AI13" s="118">
        <f t="shared" si="9"/>
        <v>9.5483742147729186E-2</v>
      </c>
      <c r="AJ13" s="118">
        <f t="shared" si="10"/>
        <v>0.119075048149572</v>
      </c>
      <c r="AK13" s="159">
        <f t="shared" si="11"/>
        <v>-2.3999999999999995</v>
      </c>
      <c r="AL13" s="160">
        <v>0</v>
      </c>
    </row>
    <row r="14" spans="2:38" s="97" customFormat="1" ht="13.5" customHeight="1">
      <c r="B14" s="128">
        <v>10</v>
      </c>
      <c r="C14" s="23" t="s">
        <v>52</v>
      </c>
      <c r="D14" s="119">
        <v>78912244.663189933</v>
      </c>
      <c r="E14" s="119">
        <f t="shared" si="3"/>
        <v>60470922.788759992</v>
      </c>
      <c r="F14" s="119">
        <v>27071946.003659993</v>
      </c>
      <c r="G14" s="119">
        <f t="shared" si="4"/>
        <v>33398976.785100002</v>
      </c>
      <c r="H14" s="119">
        <f t="shared" si="5"/>
        <v>3922369.0567600005</v>
      </c>
      <c r="I14" s="119">
        <v>1942714.45</v>
      </c>
      <c r="J14" s="178">
        <v>1979654.6067600006</v>
      </c>
      <c r="K14" s="119">
        <v>29476607.72834</v>
      </c>
      <c r="L14" s="25">
        <f t="shared" si="0"/>
        <v>0.87344875829281021</v>
      </c>
      <c r="M14" s="25">
        <f t="shared" si="1"/>
        <v>6.267970259103621E-2</v>
      </c>
      <c r="N14" s="26">
        <f t="shared" si="2"/>
        <v>0.93612846088384649</v>
      </c>
      <c r="P14" s="179">
        <v>10</v>
      </c>
      <c r="Q14" s="23" t="s">
        <v>52</v>
      </c>
      <c r="R14" s="119">
        <v>77575860.829089969</v>
      </c>
      <c r="S14" s="119">
        <v>63796280.262589991</v>
      </c>
      <c r="T14" s="119">
        <v>26215506.008110002</v>
      </c>
      <c r="U14" s="119">
        <v>37580774.254479989</v>
      </c>
      <c r="V14" s="119">
        <v>4935840.4956699982</v>
      </c>
      <c r="W14" s="119">
        <v>2411452.0500000003</v>
      </c>
      <c r="X14" s="178">
        <v>2524388.4456699984</v>
      </c>
      <c r="Y14" s="119">
        <v>32644933.758809987</v>
      </c>
      <c r="Z14" s="25">
        <v>0.84155290060829091</v>
      </c>
      <c r="AA14" s="25">
        <v>7.7410844815564789E-2</v>
      </c>
      <c r="AB14" s="26">
        <v>0.91896374542385573</v>
      </c>
      <c r="AD14" s="84" t="str">
        <f t="shared" si="6"/>
        <v>大正区</v>
      </c>
      <c r="AE14" s="118">
        <f t="shared" si="12"/>
        <v>0.11132849220337621</v>
      </c>
      <c r="AF14" s="118">
        <f t="shared" si="7"/>
        <v>0.12517178982408123</v>
      </c>
      <c r="AG14" s="159">
        <f t="shared" si="8"/>
        <v>-1.4</v>
      </c>
      <c r="AI14" s="118">
        <f t="shared" si="9"/>
        <v>9.5483742147729186E-2</v>
      </c>
      <c r="AJ14" s="118">
        <f t="shared" si="10"/>
        <v>0.119075048149572</v>
      </c>
      <c r="AK14" s="159">
        <f t="shared" si="11"/>
        <v>-2.3999999999999995</v>
      </c>
      <c r="AL14" s="160">
        <v>0</v>
      </c>
    </row>
    <row r="15" spans="2:38" s="97" customFormat="1" ht="13.5" customHeight="1">
      <c r="B15" s="128">
        <v>11</v>
      </c>
      <c r="C15" s="23" t="s">
        <v>53</v>
      </c>
      <c r="D15" s="119">
        <v>136685746.88363996</v>
      </c>
      <c r="E15" s="119">
        <f t="shared" si="3"/>
        <v>110464214.10281003</v>
      </c>
      <c r="F15" s="119">
        <v>43583312.119300015</v>
      </c>
      <c r="G15" s="119">
        <f t="shared" si="4"/>
        <v>66880901.983510002</v>
      </c>
      <c r="H15" s="119">
        <f t="shared" si="5"/>
        <v>7111462.1586600002</v>
      </c>
      <c r="I15" s="119">
        <v>3669181.3000000007</v>
      </c>
      <c r="J15" s="178">
        <v>3442280.8586599999</v>
      </c>
      <c r="K15" s="119">
        <v>59769439.82485</v>
      </c>
      <c r="L15" s="25">
        <f t="shared" si="0"/>
        <v>0.85972001532805387</v>
      </c>
      <c r="M15" s="25">
        <f t="shared" si="1"/>
        <v>7.2377899936625384E-2</v>
      </c>
      <c r="N15" s="26">
        <f t="shared" si="2"/>
        <v>0.93209791526467933</v>
      </c>
      <c r="P15" s="179">
        <v>11</v>
      </c>
      <c r="Q15" s="23" t="s">
        <v>53</v>
      </c>
      <c r="R15" s="119">
        <v>136812258.82788005</v>
      </c>
      <c r="S15" s="119">
        <v>118009486.68067995</v>
      </c>
      <c r="T15" s="119">
        <v>42354603.665979974</v>
      </c>
      <c r="U15" s="119">
        <v>75654883.014699966</v>
      </c>
      <c r="V15" s="119">
        <v>9128025.7829199992</v>
      </c>
      <c r="W15" s="119">
        <v>4766973.9999999991</v>
      </c>
      <c r="X15" s="178">
        <v>4361051.7829199992</v>
      </c>
      <c r="Y15" s="119">
        <v>66526857.231779963</v>
      </c>
      <c r="Z15" s="25">
        <v>0.82269697797817054</v>
      </c>
      <c r="AA15" s="25">
        <v>9.2593833124462815E-2</v>
      </c>
      <c r="AB15" s="26">
        <v>0.91529081110263344</v>
      </c>
      <c r="AD15" s="84" t="str">
        <f t="shared" si="6"/>
        <v>阪南市</v>
      </c>
      <c r="AE15" s="118">
        <f t="shared" si="12"/>
        <v>0.11092393624192706</v>
      </c>
      <c r="AF15" s="118">
        <f t="shared" si="7"/>
        <v>0.14678598510958282</v>
      </c>
      <c r="AG15" s="159">
        <f t="shared" si="8"/>
        <v>-3.5999999999999992</v>
      </c>
      <c r="AI15" s="118">
        <f t="shared" si="9"/>
        <v>9.5483742147729186E-2</v>
      </c>
      <c r="AJ15" s="118">
        <f t="shared" si="10"/>
        <v>0.119075048149572</v>
      </c>
      <c r="AK15" s="159">
        <f t="shared" si="11"/>
        <v>-2.3999999999999995</v>
      </c>
      <c r="AL15" s="160">
        <v>0</v>
      </c>
    </row>
    <row r="16" spans="2:38" s="97" customFormat="1" ht="13.5" customHeight="1">
      <c r="B16" s="128">
        <v>12</v>
      </c>
      <c r="C16" s="23" t="s">
        <v>93</v>
      </c>
      <c r="D16" s="119">
        <v>71563994.910250053</v>
      </c>
      <c r="E16" s="119">
        <f t="shared" si="3"/>
        <v>58267702.744249977</v>
      </c>
      <c r="F16" s="119">
        <v>20281019.182530001</v>
      </c>
      <c r="G16" s="119">
        <f t="shared" si="4"/>
        <v>37986683.561719976</v>
      </c>
      <c r="H16" s="119">
        <f t="shared" si="5"/>
        <v>5264338.6192299984</v>
      </c>
      <c r="I16" s="119">
        <v>3045883.95</v>
      </c>
      <c r="J16" s="178">
        <v>2218454.6692299987</v>
      </c>
      <c r="K16" s="119">
        <v>32722344.942489978</v>
      </c>
      <c r="L16" s="25">
        <f t="shared" si="0"/>
        <v>0.79392190706104337</v>
      </c>
      <c r="M16" s="25">
        <f t="shared" si="1"/>
        <v>0.1192343428358693</v>
      </c>
      <c r="N16" s="26">
        <f t="shared" si="2"/>
        <v>0.91315624989691258</v>
      </c>
      <c r="P16" s="179">
        <v>12</v>
      </c>
      <c r="Q16" s="23" t="s">
        <v>93</v>
      </c>
      <c r="R16" s="119">
        <v>67090957.065290049</v>
      </c>
      <c r="S16" s="119">
        <v>56245596.02399002</v>
      </c>
      <c r="T16" s="119">
        <v>19433572.794540022</v>
      </c>
      <c r="U16" s="119">
        <v>36812023.229450002</v>
      </c>
      <c r="V16" s="119">
        <v>6394211.2804300003</v>
      </c>
      <c r="W16" s="119">
        <v>3693512.3</v>
      </c>
      <c r="X16" s="178">
        <v>2700698.9804300009</v>
      </c>
      <c r="Y16" s="119">
        <v>30417811.949020002</v>
      </c>
      <c r="Z16" s="25">
        <v>0.75242896324866293</v>
      </c>
      <c r="AA16" s="25">
        <v>0.14300538866512447</v>
      </c>
      <c r="AB16" s="26">
        <v>0.89543435191378751</v>
      </c>
      <c r="AD16" s="84" t="str">
        <f t="shared" si="6"/>
        <v>河内長野市</v>
      </c>
      <c r="AE16" s="118">
        <f t="shared" si="12"/>
        <v>0.11090213379475133</v>
      </c>
      <c r="AF16" s="118">
        <f t="shared" si="7"/>
        <v>0.13908460611997317</v>
      </c>
      <c r="AG16" s="159">
        <f t="shared" si="8"/>
        <v>-2.8000000000000012</v>
      </c>
      <c r="AI16" s="118">
        <f t="shared" si="9"/>
        <v>9.5483742147729186E-2</v>
      </c>
      <c r="AJ16" s="118">
        <f t="shared" si="10"/>
        <v>0.119075048149572</v>
      </c>
      <c r="AK16" s="159">
        <f t="shared" si="11"/>
        <v>-2.3999999999999995</v>
      </c>
      <c r="AL16" s="160">
        <v>0</v>
      </c>
    </row>
    <row r="17" spans="2:38" s="97" customFormat="1" ht="13.5" customHeight="1">
      <c r="B17" s="128">
        <v>13</v>
      </c>
      <c r="C17" s="23" t="s">
        <v>94</v>
      </c>
      <c r="D17" s="119">
        <v>120484930.09572001</v>
      </c>
      <c r="E17" s="119">
        <f t="shared" si="3"/>
        <v>95322325.957250059</v>
      </c>
      <c r="F17" s="119">
        <v>36069351.423290022</v>
      </c>
      <c r="G17" s="119">
        <f t="shared" si="4"/>
        <v>59252974.533960037</v>
      </c>
      <c r="H17" s="119">
        <f t="shared" si="5"/>
        <v>8598555.9448999986</v>
      </c>
      <c r="I17" s="119">
        <v>4880376.2205999997</v>
      </c>
      <c r="J17" s="178">
        <v>3718179.7242999994</v>
      </c>
      <c r="K17" s="119">
        <v>50654418.589060038</v>
      </c>
      <c r="L17" s="27">
        <f t="shared" si="0"/>
        <v>0.80750036320207363</v>
      </c>
      <c r="M17" s="27">
        <f t="shared" si="1"/>
        <v>0.10925911931293047</v>
      </c>
      <c r="N17" s="28">
        <f t="shared" si="2"/>
        <v>0.91675948251500416</v>
      </c>
      <c r="P17" s="179">
        <v>13</v>
      </c>
      <c r="Q17" s="23" t="s">
        <v>94</v>
      </c>
      <c r="R17" s="119">
        <v>114358694.58017997</v>
      </c>
      <c r="S17" s="119">
        <v>93840746.676180005</v>
      </c>
      <c r="T17" s="119">
        <v>34439827.581119999</v>
      </c>
      <c r="U17" s="119">
        <v>59400919.095060006</v>
      </c>
      <c r="V17" s="119">
        <v>10832046.306940001</v>
      </c>
      <c r="W17" s="119">
        <v>6125739.5593999997</v>
      </c>
      <c r="X17" s="178">
        <v>4706306.7475400018</v>
      </c>
      <c r="Y17" s="119">
        <v>48568872.788120009</v>
      </c>
      <c r="Z17" s="27">
        <v>0.76073342283724543</v>
      </c>
      <c r="AA17" s="27">
        <v>0.13531005088383588</v>
      </c>
      <c r="AB17" s="28">
        <v>0.89604347372108128</v>
      </c>
      <c r="AD17" s="84" t="str">
        <f t="shared" si="6"/>
        <v>中央区</v>
      </c>
      <c r="AE17" s="118">
        <f t="shared" si="12"/>
        <v>0.11064365629175531</v>
      </c>
      <c r="AF17" s="118">
        <f t="shared" si="7"/>
        <v>0.12955148195831978</v>
      </c>
      <c r="AG17" s="159">
        <f t="shared" si="8"/>
        <v>-1.9000000000000004</v>
      </c>
      <c r="AI17" s="118">
        <f t="shared" si="9"/>
        <v>9.5483742147729186E-2</v>
      </c>
      <c r="AJ17" s="118">
        <f t="shared" si="10"/>
        <v>0.119075048149572</v>
      </c>
      <c r="AK17" s="159">
        <f t="shared" si="11"/>
        <v>-2.3999999999999995</v>
      </c>
      <c r="AL17" s="160">
        <v>0</v>
      </c>
    </row>
    <row r="18" spans="2:38" s="97" customFormat="1" ht="13.5" customHeight="1">
      <c r="B18" s="128">
        <v>14</v>
      </c>
      <c r="C18" s="23" t="s">
        <v>95</v>
      </c>
      <c r="D18" s="119">
        <v>84167904.039320022</v>
      </c>
      <c r="E18" s="119">
        <f t="shared" si="3"/>
        <v>67876021.575119987</v>
      </c>
      <c r="F18" s="119">
        <v>25842001.221379984</v>
      </c>
      <c r="G18" s="119">
        <f t="shared" si="4"/>
        <v>42034020.353740007</v>
      </c>
      <c r="H18" s="119">
        <f t="shared" si="5"/>
        <v>6435853.4238100015</v>
      </c>
      <c r="I18" s="119">
        <v>3526563.7000000007</v>
      </c>
      <c r="J18" s="178">
        <v>2909289.7238100013</v>
      </c>
      <c r="K18" s="119">
        <v>35598166.929930001</v>
      </c>
      <c r="L18" s="25">
        <f t="shared" si="0"/>
        <v>0.80061086789827696</v>
      </c>
      <c r="M18" s="25">
        <f t="shared" si="1"/>
        <v>0.10925644652549811</v>
      </c>
      <c r="N18" s="26">
        <f t="shared" si="2"/>
        <v>0.909867314423775</v>
      </c>
      <c r="P18" s="179">
        <v>14</v>
      </c>
      <c r="Q18" s="23" t="s">
        <v>95</v>
      </c>
      <c r="R18" s="119">
        <v>81902717.282239914</v>
      </c>
      <c r="S18" s="119">
        <v>69282472.053479955</v>
      </c>
      <c r="T18" s="119">
        <v>24812479.261249986</v>
      </c>
      <c r="U18" s="119">
        <v>44469992.792229965</v>
      </c>
      <c r="V18" s="119">
        <v>8009171.8251199964</v>
      </c>
      <c r="W18" s="119">
        <v>4440334.0999999996</v>
      </c>
      <c r="X18" s="178">
        <v>3568837.7251199964</v>
      </c>
      <c r="Y18" s="119">
        <v>36460820.967109971</v>
      </c>
      <c r="Z18" s="25">
        <v>0.75597900897660786</v>
      </c>
      <c r="AA18" s="25">
        <v>0.13528673765726429</v>
      </c>
      <c r="AB18" s="26">
        <v>0.89126574663387215</v>
      </c>
      <c r="AD18" s="84" t="str">
        <f t="shared" si="6"/>
        <v>生野区</v>
      </c>
      <c r="AE18" s="118">
        <f t="shared" si="12"/>
        <v>0.10925911931293047</v>
      </c>
      <c r="AF18" s="118">
        <f t="shared" si="7"/>
        <v>0.13531005088383588</v>
      </c>
      <c r="AG18" s="159">
        <f t="shared" si="8"/>
        <v>-2.600000000000001</v>
      </c>
      <c r="AI18" s="118">
        <f t="shared" si="9"/>
        <v>9.5483742147729186E-2</v>
      </c>
      <c r="AJ18" s="118">
        <f t="shared" si="10"/>
        <v>0.119075048149572</v>
      </c>
      <c r="AK18" s="159">
        <f t="shared" si="11"/>
        <v>-2.3999999999999995</v>
      </c>
      <c r="AL18" s="160">
        <v>0</v>
      </c>
    </row>
    <row r="19" spans="2:38" s="97" customFormat="1" ht="13.5" customHeight="1">
      <c r="B19" s="128">
        <v>15</v>
      </c>
      <c r="C19" s="23" t="s">
        <v>96</v>
      </c>
      <c r="D19" s="119">
        <v>135590560.86743999</v>
      </c>
      <c r="E19" s="119">
        <f t="shared" si="3"/>
        <v>108339725.76080994</v>
      </c>
      <c r="F19" s="119">
        <v>45104771.525339961</v>
      </c>
      <c r="G19" s="119">
        <f t="shared" si="4"/>
        <v>63234954.235469982</v>
      </c>
      <c r="H19" s="119">
        <f t="shared" si="5"/>
        <v>8750827.4710000046</v>
      </c>
      <c r="I19" s="119">
        <v>4819645.3028000006</v>
      </c>
      <c r="J19" s="178">
        <v>3931182.168200003</v>
      </c>
      <c r="K19" s="119">
        <v>54484126.764469981</v>
      </c>
      <c r="L19" s="25">
        <f t="shared" si="0"/>
        <v>0.83751313449146281</v>
      </c>
      <c r="M19" s="25">
        <f t="shared" si="1"/>
        <v>8.9492000694812529E-2</v>
      </c>
      <c r="N19" s="26">
        <f t="shared" si="2"/>
        <v>0.92700513518627536</v>
      </c>
      <c r="P19" s="179">
        <v>15</v>
      </c>
      <c r="Q19" s="23" t="s">
        <v>96</v>
      </c>
      <c r="R19" s="119">
        <v>130106730.40761021</v>
      </c>
      <c r="S19" s="119">
        <v>109461794.49631998</v>
      </c>
      <c r="T19" s="119">
        <v>43422595.494109973</v>
      </c>
      <c r="U19" s="119">
        <v>66039199.002209999</v>
      </c>
      <c r="V19" s="119">
        <v>10748795.055529997</v>
      </c>
      <c r="W19" s="119">
        <v>5970777.8999999994</v>
      </c>
      <c r="X19" s="178">
        <v>4778017.1555299982</v>
      </c>
      <c r="Y19" s="119">
        <v>55290403.946680002</v>
      </c>
      <c r="Z19" s="25">
        <v>0.80157801107799997</v>
      </c>
      <c r="AA19" s="25">
        <v>0.11022013353208417</v>
      </c>
      <c r="AB19" s="26">
        <v>0.91179814461008413</v>
      </c>
      <c r="AD19" s="84" t="str">
        <f t="shared" si="6"/>
        <v>旭区</v>
      </c>
      <c r="AE19" s="118">
        <f t="shared" si="12"/>
        <v>0.10925644652549811</v>
      </c>
      <c r="AF19" s="118">
        <f t="shared" si="7"/>
        <v>0.13528673765726429</v>
      </c>
      <c r="AG19" s="159">
        <f t="shared" si="8"/>
        <v>-2.600000000000001</v>
      </c>
      <c r="AI19" s="118">
        <f t="shared" si="9"/>
        <v>9.5483742147729186E-2</v>
      </c>
      <c r="AJ19" s="118">
        <f t="shared" si="10"/>
        <v>0.119075048149572</v>
      </c>
      <c r="AK19" s="159">
        <f t="shared" si="11"/>
        <v>-2.3999999999999995</v>
      </c>
      <c r="AL19" s="160">
        <v>0</v>
      </c>
    </row>
    <row r="20" spans="2:38" s="97" customFormat="1" ht="13.5" customHeight="1">
      <c r="B20" s="128">
        <v>16</v>
      </c>
      <c r="C20" s="23" t="s">
        <v>54</v>
      </c>
      <c r="D20" s="119">
        <v>93578381.519220054</v>
      </c>
      <c r="E20" s="119">
        <f t="shared" si="3"/>
        <v>74649278.855729982</v>
      </c>
      <c r="F20" s="119">
        <v>24950039.686929986</v>
      </c>
      <c r="G20" s="119">
        <f t="shared" si="4"/>
        <v>49699239.168799996</v>
      </c>
      <c r="H20" s="119">
        <f t="shared" si="5"/>
        <v>8137270.7092200015</v>
      </c>
      <c r="I20" s="119">
        <v>4590110.55</v>
      </c>
      <c r="J20" s="178">
        <v>3547160.1592200012</v>
      </c>
      <c r="K20" s="119">
        <v>41561968.459579997</v>
      </c>
      <c r="L20" s="25">
        <f t="shared" si="0"/>
        <v>0.75406672190052515</v>
      </c>
      <c r="M20" s="25">
        <f t="shared" si="1"/>
        <v>0.13872721883535452</v>
      </c>
      <c r="N20" s="26">
        <f t="shared" si="2"/>
        <v>0.8927939407358797</v>
      </c>
      <c r="P20" s="179">
        <v>16</v>
      </c>
      <c r="Q20" s="23" t="s">
        <v>54</v>
      </c>
      <c r="R20" s="119">
        <v>92451075.634989977</v>
      </c>
      <c r="S20" s="119">
        <v>77381211.795309946</v>
      </c>
      <c r="T20" s="119">
        <v>23218085.019889999</v>
      </c>
      <c r="U20" s="119">
        <v>54163126.775419943</v>
      </c>
      <c r="V20" s="119">
        <v>10246663.224849997</v>
      </c>
      <c r="W20" s="119">
        <v>5814092.4999999991</v>
      </c>
      <c r="X20" s="178">
        <v>4432570.724849998</v>
      </c>
      <c r="Y20" s="119">
        <v>43916463.550569944</v>
      </c>
      <c r="Z20" s="25">
        <v>0.69380725203989635</v>
      </c>
      <c r="AA20" s="25">
        <v>0.17373782278233219</v>
      </c>
      <c r="AB20" s="26">
        <v>0.86754507482222853</v>
      </c>
      <c r="AD20" s="84" t="str">
        <f t="shared" si="6"/>
        <v>福島区</v>
      </c>
      <c r="AE20" s="118">
        <f t="shared" si="12"/>
        <v>0.10914404403965014</v>
      </c>
      <c r="AF20" s="118">
        <f t="shared" si="7"/>
        <v>0.13338411803778905</v>
      </c>
      <c r="AG20" s="159">
        <f t="shared" si="8"/>
        <v>-2.4000000000000008</v>
      </c>
      <c r="AI20" s="118">
        <f t="shared" si="9"/>
        <v>9.5483742147729186E-2</v>
      </c>
      <c r="AJ20" s="118">
        <f t="shared" si="10"/>
        <v>0.119075048149572</v>
      </c>
      <c r="AK20" s="159">
        <f t="shared" si="11"/>
        <v>-2.3999999999999995</v>
      </c>
      <c r="AL20" s="160">
        <v>0</v>
      </c>
    </row>
    <row r="21" spans="2:38" s="97" customFormat="1" ht="13.5" customHeight="1">
      <c r="B21" s="128">
        <v>17</v>
      </c>
      <c r="C21" s="23" t="s">
        <v>97</v>
      </c>
      <c r="D21" s="119">
        <v>138201376.39324996</v>
      </c>
      <c r="E21" s="119">
        <f t="shared" si="3"/>
        <v>112804566.88507</v>
      </c>
      <c r="F21" s="119">
        <v>40515015.05656001</v>
      </c>
      <c r="G21" s="119">
        <f t="shared" si="4"/>
        <v>72289551.828509986</v>
      </c>
      <c r="H21" s="119">
        <f t="shared" si="5"/>
        <v>9421484.2369299978</v>
      </c>
      <c r="I21" s="119">
        <v>5411218.1156000011</v>
      </c>
      <c r="J21" s="178">
        <v>4010266.1213299977</v>
      </c>
      <c r="K21" s="119">
        <v>62868067.591579981</v>
      </c>
      <c r="L21" s="25">
        <f t="shared" si="0"/>
        <v>0.81133070258775164</v>
      </c>
      <c r="M21" s="25">
        <f t="shared" si="1"/>
        <v>0.10836198356230063</v>
      </c>
      <c r="N21" s="26">
        <f t="shared" si="2"/>
        <v>0.91969268615005229</v>
      </c>
      <c r="P21" s="179">
        <v>17</v>
      </c>
      <c r="Q21" s="23" t="s">
        <v>97</v>
      </c>
      <c r="R21" s="119">
        <v>135640041.94758001</v>
      </c>
      <c r="S21" s="119">
        <v>114107318.18607998</v>
      </c>
      <c r="T21" s="119">
        <v>39053371.738439977</v>
      </c>
      <c r="U21" s="119">
        <v>75053946.447640002</v>
      </c>
      <c r="V21" s="119">
        <v>11802471.283639997</v>
      </c>
      <c r="W21" s="119">
        <v>6726457.9259999981</v>
      </c>
      <c r="X21" s="178">
        <v>5076013.3576399982</v>
      </c>
      <c r="Y21" s="119">
        <v>63251475.163999997</v>
      </c>
      <c r="Z21" s="25">
        <v>0.76792300388146661</v>
      </c>
      <c r="AA21" s="25">
        <v>0.13226519365886014</v>
      </c>
      <c r="AB21" s="26">
        <v>0.90018819754032675</v>
      </c>
      <c r="AD21" s="84" t="str">
        <f t="shared" si="6"/>
        <v>和泉市</v>
      </c>
      <c r="AE21" s="118">
        <f t="shared" si="12"/>
        <v>0.10862573915738145</v>
      </c>
      <c r="AF21" s="118">
        <f t="shared" si="7"/>
        <v>0.14305376550497192</v>
      </c>
      <c r="AG21" s="159">
        <f t="shared" si="8"/>
        <v>-3.399999999999999</v>
      </c>
      <c r="AI21" s="118">
        <f t="shared" si="9"/>
        <v>9.5483742147729186E-2</v>
      </c>
      <c r="AJ21" s="118">
        <f t="shared" si="10"/>
        <v>0.119075048149572</v>
      </c>
      <c r="AK21" s="159">
        <f t="shared" si="11"/>
        <v>-2.3999999999999995</v>
      </c>
      <c r="AL21" s="160">
        <v>0</v>
      </c>
    </row>
    <row r="22" spans="2:38" s="97" customFormat="1" ht="13.5" customHeight="1">
      <c r="B22" s="128">
        <v>18</v>
      </c>
      <c r="C22" s="23" t="s">
        <v>55</v>
      </c>
      <c r="D22" s="119">
        <v>132341876.22892</v>
      </c>
      <c r="E22" s="119">
        <f t="shared" si="3"/>
        <v>106938218.91967002</v>
      </c>
      <c r="F22" s="119">
        <v>36410241.185070015</v>
      </c>
      <c r="G22" s="119">
        <f t="shared" si="4"/>
        <v>70527977.734600008</v>
      </c>
      <c r="H22" s="119">
        <f t="shared" si="5"/>
        <v>8164448.8184800018</v>
      </c>
      <c r="I22" s="119">
        <v>4670331.0200000014</v>
      </c>
      <c r="J22" s="178">
        <v>3494117.7984800008</v>
      </c>
      <c r="K22" s="119">
        <v>62363528.916120008</v>
      </c>
      <c r="L22" s="25">
        <f t="shared" si="0"/>
        <v>0.81683666632724161</v>
      </c>
      <c r="M22" s="25">
        <f t="shared" si="1"/>
        <v>0.10477540100958745</v>
      </c>
      <c r="N22" s="26">
        <f t="shared" si="2"/>
        <v>0.9216120673368291</v>
      </c>
      <c r="P22" s="179">
        <v>18</v>
      </c>
      <c r="Q22" s="23" t="s">
        <v>55</v>
      </c>
      <c r="R22" s="119">
        <v>130871690.22212994</v>
      </c>
      <c r="S22" s="119">
        <v>111037501.85841992</v>
      </c>
      <c r="T22" s="119">
        <v>35115247.006439954</v>
      </c>
      <c r="U22" s="119">
        <v>75922254.851979971</v>
      </c>
      <c r="V22" s="119">
        <v>10309798.298870001</v>
      </c>
      <c r="W22" s="119">
        <v>5820418.5123999985</v>
      </c>
      <c r="X22" s="178">
        <v>4489379.7864700016</v>
      </c>
      <c r="Y22" s="119">
        <v>65612456.553109966</v>
      </c>
      <c r="Z22" s="25">
        <v>0.77303713778212046</v>
      </c>
      <c r="AA22" s="25">
        <v>0.12813236559875532</v>
      </c>
      <c r="AB22" s="26">
        <v>0.90116950338087587</v>
      </c>
      <c r="AD22" s="84" t="str">
        <f t="shared" si="6"/>
        <v>住吉区</v>
      </c>
      <c r="AE22" s="118">
        <f t="shared" si="12"/>
        <v>0.10836198356230063</v>
      </c>
      <c r="AF22" s="118">
        <f t="shared" si="7"/>
        <v>0.13226519365886014</v>
      </c>
      <c r="AG22" s="159">
        <f t="shared" si="8"/>
        <v>-2.4000000000000008</v>
      </c>
      <c r="AI22" s="118">
        <f t="shared" si="9"/>
        <v>9.5483742147729186E-2</v>
      </c>
      <c r="AJ22" s="118">
        <f t="shared" si="10"/>
        <v>0.119075048149572</v>
      </c>
      <c r="AK22" s="159">
        <f t="shared" si="11"/>
        <v>-2.3999999999999995</v>
      </c>
      <c r="AL22" s="160">
        <v>0</v>
      </c>
    </row>
    <row r="23" spans="2:38" s="97" customFormat="1" ht="13.5" customHeight="1">
      <c r="B23" s="128">
        <v>19</v>
      </c>
      <c r="C23" s="23" t="s">
        <v>98</v>
      </c>
      <c r="D23" s="119">
        <v>84742156.842899948</v>
      </c>
      <c r="E23" s="119">
        <f t="shared" si="3"/>
        <v>68518368.595439985</v>
      </c>
      <c r="F23" s="119">
        <v>26584705.350959998</v>
      </c>
      <c r="G23" s="119">
        <f t="shared" si="4"/>
        <v>41933663.244479984</v>
      </c>
      <c r="H23" s="119">
        <f t="shared" si="5"/>
        <v>4973397.518410001</v>
      </c>
      <c r="I23" s="119">
        <v>2628792.8499999996</v>
      </c>
      <c r="J23" s="178">
        <v>2344604.6684100009</v>
      </c>
      <c r="K23" s="119">
        <v>36960265.726069987</v>
      </c>
      <c r="L23" s="27">
        <f t="shared" si="0"/>
        <v>0.84240505397309118</v>
      </c>
      <c r="M23" s="27">
        <f t="shared" si="1"/>
        <v>8.3300091291339362E-2</v>
      </c>
      <c r="N23" s="28">
        <f t="shared" si="2"/>
        <v>0.92570514526443048</v>
      </c>
      <c r="P23" s="179">
        <v>19</v>
      </c>
      <c r="Q23" s="23" t="s">
        <v>98</v>
      </c>
      <c r="R23" s="119">
        <v>87688661.56268996</v>
      </c>
      <c r="S23" s="119">
        <v>75123105.168690026</v>
      </c>
      <c r="T23" s="119">
        <v>26251280.969750013</v>
      </c>
      <c r="U23" s="119">
        <v>48871824.198940009</v>
      </c>
      <c r="V23" s="119">
        <v>6251296.2089199983</v>
      </c>
      <c r="W23" s="119">
        <v>3325938.15</v>
      </c>
      <c r="X23" s="178">
        <v>2925358.0589199988</v>
      </c>
      <c r="Y23" s="119">
        <v>42620527.990020014</v>
      </c>
      <c r="Z23" s="27">
        <v>0.80766767587210142</v>
      </c>
      <c r="AA23" s="27">
        <v>0.10232844404051333</v>
      </c>
      <c r="AB23" s="28">
        <v>0.90999611991261475</v>
      </c>
      <c r="AD23" s="84" t="str">
        <f t="shared" si="6"/>
        <v>東住吉区</v>
      </c>
      <c r="AE23" s="118">
        <f t="shared" si="12"/>
        <v>0.10477540100958745</v>
      </c>
      <c r="AF23" s="118">
        <f t="shared" si="7"/>
        <v>0.12813236559875532</v>
      </c>
      <c r="AG23" s="159">
        <f t="shared" si="8"/>
        <v>-2.3000000000000007</v>
      </c>
      <c r="AI23" s="118">
        <f t="shared" si="9"/>
        <v>9.5483742147729186E-2</v>
      </c>
      <c r="AJ23" s="118">
        <f t="shared" si="10"/>
        <v>0.119075048149572</v>
      </c>
      <c r="AK23" s="159">
        <f t="shared" si="11"/>
        <v>-2.3999999999999995</v>
      </c>
      <c r="AL23" s="160">
        <v>0</v>
      </c>
    </row>
    <row r="24" spans="2:38" s="97" customFormat="1" ht="13.5" customHeight="1">
      <c r="B24" s="128">
        <v>20</v>
      </c>
      <c r="C24" s="23" t="s">
        <v>99</v>
      </c>
      <c r="D24" s="119">
        <v>123673336.59818994</v>
      </c>
      <c r="E24" s="119">
        <f t="shared" si="3"/>
        <v>98116928.300590008</v>
      </c>
      <c r="F24" s="119">
        <v>41406500.23009</v>
      </c>
      <c r="G24" s="119">
        <f t="shared" si="4"/>
        <v>56710428.070500001</v>
      </c>
      <c r="H24" s="119">
        <f t="shared" si="5"/>
        <v>7224612.5241900012</v>
      </c>
      <c r="I24" s="119">
        <v>3699645.3099999996</v>
      </c>
      <c r="J24" s="178">
        <v>3524967.2141900016</v>
      </c>
      <c r="K24" s="119">
        <v>49485815.54631</v>
      </c>
      <c r="L24" s="25">
        <f t="shared" si="0"/>
        <v>0.85144052613613763</v>
      </c>
      <c r="M24" s="25">
        <f t="shared" si="1"/>
        <v>7.6075686951547192E-2</v>
      </c>
      <c r="N24" s="26">
        <f t="shared" si="2"/>
        <v>0.92751621308768495</v>
      </c>
      <c r="P24" s="179">
        <v>20</v>
      </c>
      <c r="Q24" s="23" t="s">
        <v>99</v>
      </c>
      <c r="R24" s="119">
        <v>122896345.14692001</v>
      </c>
      <c r="S24" s="119">
        <v>102900087.12401991</v>
      </c>
      <c r="T24" s="119">
        <v>40279271.421870001</v>
      </c>
      <c r="U24" s="119">
        <v>62620815.702149905</v>
      </c>
      <c r="V24" s="119">
        <v>8927045.6915599983</v>
      </c>
      <c r="W24" s="119">
        <v>4681499.88</v>
      </c>
      <c r="X24" s="178">
        <v>4245545.8115599984</v>
      </c>
      <c r="Y24" s="119">
        <v>53693770.010589905</v>
      </c>
      <c r="Z24" s="25">
        <v>0.81857927568565136</v>
      </c>
      <c r="AA24" s="25">
        <v>9.5140220903105685E-2</v>
      </c>
      <c r="AB24" s="26">
        <v>0.91371949658875706</v>
      </c>
      <c r="AD24" s="84" t="str">
        <f t="shared" si="6"/>
        <v>堺市南区</v>
      </c>
      <c r="AE24" s="118">
        <f t="shared" si="12"/>
        <v>0.10389214316489637</v>
      </c>
      <c r="AF24" s="118">
        <f t="shared" si="7"/>
        <v>0.13297516596296277</v>
      </c>
      <c r="AG24" s="159">
        <f t="shared" si="8"/>
        <v>-2.9000000000000012</v>
      </c>
      <c r="AI24" s="118">
        <f t="shared" si="9"/>
        <v>9.5483742147729186E-2</v>
      </c>
      <c r="AJ24" s="118">
        <f t="shared" si="10"/>
        <v>0.119075048149572</v>
      </c>
      <c r="AK24" s="159">
        <f t="shared" si="11"/>
        <v>-2.3999999999999995</v>
      </c>
      <c r="AL24" s="160">
        <v>0</v>
      </c>
    </row>
    <row r="25" spans="2:38" s="97" customFormat="1" ht="13.5" customHeight="1">
      <c r="B25" s="128">
        <v>21</v>
      </c>
      <c r="C25" s="23" t="s">
        <v>100</v>
      </c>
      <c r="D25" s="119">
        <v>82155832.691870034</v>
      </c>
      <c r="E25" s="119">
        <f t="shared" si="3"/>
        <v>66584970.094970062</v>
      </c>
      <c r="F25" s="119">
        <v>27397386.300990019</v>
      </c>
      <c r="G25" s="119">
        <f t="shared" si="4"/>
        <v>39187583.79398004</v>
      </c>
      <c r="H25" s="119">
        <f t="shared" si="5"/>
        <v>5513753.8723800015</v>
      </c>
      <c r="I25" s="119">
        <v>3098921.3999999994</v>
      </c>
      <c r="J25" s="178">
        <v>2414832.4723800016</v>
      </c>
      <c r="K25" s="119">
        <v>33673829.921600036</v>
      </c>
      <c r="L25" s="25">
        <f t="shared" si="0"/>
        <v>0.83246542528352019</v>
      </c>
      <c r="M25" s="25">
        <f t="shared" si="1"/>
        <v>9.4160256486874469E-2</v>
      </c>
      <c r="N25" s="26">
        <f t="shared" si="2"/>
        <v>0.92662568177039462</v>
      </c>
      <c r="P25" s="179">
        <v>21</v>
      </c>
      <c r="Q25" s="23" t="s">
        <v>100</v>
      </c>
      <c r="R25" s="119">
        <v>81297145.284139916</v>
      </c>
      <c r="S25" s="119">
        <v>68708909.77414003</v>
      </c>
      <c r="T25" s="119">
        <v>26284170.075499989</v>
      </c>
      <c r="U25" s="119">
        <v>42424739.698640041</v>
      </c>
      <c r="V25" s="119">
        <v>7085075.4284700006</v>
      </c>
      <c r="W25" s="119">
        <v>3921065.8499999996</v>
      </c>
      <c r="X25" s="178">
        <v>3164009.5784700005</v>
      </c>
      <c r="Y25" s="119">
        <v>35339664.27017004</v>
      </c>
      <c r="Z25" s="25">
        <v>0.78767648709267102</v>
      </c>
      <c r="AA25" s="25">
        <v>0.11750537930303233</v>
      </c>
      <c r="AB25" s="26">
        <v>0.90518186639570342</v>
      </c>
      <c r="AD25" s="84" t="str">
        <f t="shared" si="6"/>
        <v>守口市</v>
      </c>
      <c r="AE25" s="118">
        <f t="shared" si="12"/>
        <v>0.10369786685228528</v>
      </c>
      <c r="AF25" s="118">
        <f t="shared" si="7"/>
        <v>0.12225539721096446</v>
      </c>
      <c r="AG25" s="159">
        <f t="shared" si="8"/>
        <v>-1.8000000000000003</v>
      </c>
      <c r="AI25" s="118">
        <f t="shared" si="9"/>
        <v>9.5483742147729186E-2</v>
      </c>
      <c r="AJ25" s="118">
        <f t="shared" si="10"/>
        <v>0.119075048149572</v>
      </c>
      <c r="AK25" s="159">
        <f t="shared" si="11"/>
        <v>-2.3999999999999995</v>
      </c>
      <c r="AL25" s="160">
        <v>0</v>
      </c>
    </row>
    <row r="26" spans="2:38" s="97" customFormat="1" ht="13.5" customHeight="1">
      <c r="B26" s="128">
        <v>22</v>
      </c>
      <c r="C26" s="23" t="s">
        <v>56</v>
      </c>
      <c r="D26" s="119">
        <v>115304155.91010004</v>
      </c>
      <c r="E26" s="119">
        <f t="shared" si="3"/>
        <v>92797030.825949952</v>
      </c>
      <c r="F26" s="119">
        <v>38578566.532499984</v>
      </c>
      <c r="G26" s="119">
        <f t="shared" si="4"/>
        <v>54218464.293449968</v>
      </c>
      <c r="H26" s="119">
        <f t="shared" si="5"/>
        <v>6591356.7007299978</v>
      </c>
      <c r="I26" s="119">
        <v>3665626.25</v>
      </c>
      <c r="J26" s="178">
        <v>2925730.4507299978</v>
      </c>
      <c r="K26" s="119">
        <v>47627107.592719972</v>
      </c>
      <c r="L26" s="25">
        <f t="shared" si="0"/>
        <v>0.85407642455586552</v>
      </c>
      <c r="M26" s="25">
        <f t="shared" si="1"/>
        <v>8.1151925609280723E-2</v>
      </c>
      <c r="N26" s="26">
        <f t="shared" si="2"/>
        <v>0.93522835016514627</v>
      </c>
      <c r="P26" s="179">
        <v>22</v>
      </c>
      <c r="Q26" s="23" t="s">
        <v>56</v>
      </c>
      <c r="R26" s="119">
        <v>111745541.75328001</v>
      </c>
      <c r="S26" s="119">
        <v>95075453.100679994</v>
      </c>
      <c r="T26" s="119">
        <v>36714456.897729978</v>
      </c>
      <c r="U26" s="119">
        <v>58360996.202950016</v>
      </c>
      <c r="V26" s="119">
        <v>8397371.2259799968</v>
      </c>
      <c r="W26" s="119">
        <v>4675193.76</v>
      </c>
      <c r="X26" s="178">
        <v>3722177.4659799971</v>
      </c>
      <c r="Y26" s="119">
        <v>49963624.976970017</v>
      </c>
      <c r="Z26" s="25">
        <v>0.81385433543167607</v>
      </c>
      <c r="AA26" s="25">
        <v>0.10363565287532209</v>
      </c>
      <c r="AB26" s="26">
        <v>0.91748998830699813</v>
      </c>
      <c r="AD26" s="84" t="str">
        <f t="shared" si="6"/>
        <v>豊中市</v>
      </c>
      <c r="AE26" s="118">
        <f t="shared" si="12"/>
        <v>0.10350389512111698</v>
      </c>
      <c r="AF26" s="118">
        <f t="shared" si="7"/>
        <v>0.13238409358428438</v>
      </c>
      <c r="AG26" s="159">
        <f t="shared" si="8"/>
        <v>-2.8000000000000012</v>
      </c>
      <c r="AI26" s="118">
        <f t="shared" si="9"/>
        <v>9.5483742147729186E-2</v>
      </c>
      <c r="AJ26" s="118">
        <f t="shared" si="10"/>
        <v>0.119075048149572</v>
      </c>
      <c r="AK26" s="159">
        <f t="shared" si="11"/>
        <v>-2.3999999999999995</v>
      </c>
      <c r="AL26" s="160">
        <v>0</v>
      </c>
    </row>
    <row r="27" spans="2:38" s="97" customFormat="1" ht="13.5" customHeight="1">
      <c r="B27" s="128">
        <v>23</v>
      </c>
      <c r="C27" s="23" t="s">
        <v>101</v>
      </c>
      <c r="D27" s="119">
        <v>182177175.38033012</v>
      </c>
      <c r="E27" s="119">
        <f t="shared" si="3"/>
        <v>148023964.12133008</v>
      </c>
      <c r="F27" s="119">
        <v>59549909.286600024</v>
      </c>
      <c r="G27" s="119">
        <f t="shared" si="4"/>
        <v>88474054.834730059</v>
      </c>
      <c r="H27" s="119">
        <f t="shared" si="5"/>
        <v>10216069.39342</v>
      </c>
      <c r="I27" s="119">
        <v>5261832.6763999993</v>
      </c>
      <c r="J27" s="178">
        <v>4954236.7170200003</v>
      </c>
      <c r="K27" s="119">
        <v>78257985.441310063</v>
      </c>
      <c r="L27" s="25">
        <f t="shared" si="0"/>
        <v>0.85356660098934822</v>
      </c>
      <c r="M27" s="25">
        <f t="shared" si="1"/>
        <v>7.5421183447210965E-2</v>
      </c>
      <c r="N27" s="26">
        <f t="shared" si="2"/>
        <v>0.92898778443655916</v>
      </c>
      <c r="P27" s="179">
        <v>23</v>
      </c>
      <c r="Q27" s="23" t="s">
        <v>101</v>
      </c>
      <c r="R27" s="119">
        <v>181103199.87497997</v>
      </c>
      <c r="S27" s="119">
        <v>153857658.01097006</v>
      </c>
      <c r="T27" s="119">
        <v>57352662.134220034</v>
      </c>
      <c r="U27" s="119">
        <v>96504995.876750037</v>
      </c>
      <c r="V27" s="119">
        <v>13554991.300140003</v>
      </c>
      <c r="W27" s="119">
        <v>7255007.9249999989</v>
      </c>
      <c r="X27" s="178">
        <v>6299983.3751400039</v>
      </c>
      <c r="Y27" s="119">
        <v>82950004.576610029</v>
      </c>
      <c r="Z27" s="25">
        <v>0.80883599098808134</v>
      </c>
      <c r="AA27" s="25">
        <v>0.10231628849086137</v>
      </c>
      <c r="AB27" s="26">
        <v>0.91115227947894273</v>
      </c>
      <c r="AD27" s="84" t="str">
        <f t="shared" si="6"/>
        <v>泉南市</v>
      </c>
      <c r="AE27" s="118">
        <f t="shared" si="12"/>
        <v>0.10232499309707362</v>
      </c>
      <c r="AF27" s="118">
        <f t="shared" si="7"/>
        <v>0.13281510498448709</v>
      </c>
      <c r="AG27" s="159">
        <f t="shared" si="8"/>
        <v>-3.1000000000000014</v>
      </c>
      <c r="AI27" s="118">
        <f t="shared" si="9"/>
        <v>9.5483742147729186E-2</v>
      </c>
      <c r="AJ27" s="118">
        <f t="shared" si="10"/>
        <v>0.119075048149572</v>
      </c>
      <c r="AK27" s="159">
        <f t="shared" si="11"/>
        <v>-2.3999999999999995</v>
      </c>
      <c r="AL27" s="160">
        <v>0</v>
      </c>
    </row>
    <row r="28" spans="2:38" s="97" customFormat="1" ht="13.5" customHeight="1">
      <c r="B28" s="128">
        <v>24</v>
      </c>
      <c r="C28" s="23" t="s">
        <v>102</v>
      </c>
      <c r="D28" s="119">
        <v>76176881.100030005</v>
      </c>
      <c r="E28" s="119">
        <f t="shared" si="3"/>
        <v>59018099.536229998</v>
      </c>
      <c r="F28" s="119">
        <v>21843909.961390022</v>
      </c>
      <c r="G28" s="119">
        <f t="shared" si="4"/>
        <v>37174189.574839979</v>
      </c>
      <c r="H28" s="119">
        <f t="shared" si="5"/>
        <v>6072445.5618400015</v>
      </c>
      <c r="I28" s="119">
        <v>3458570.3</v>
      </c>
      <c r="J28" s="178">
        <v>2613875.2618400012</v>
      </c>
      <c r="K28" s="119">
        <v>31101744.012999982</v>
      </c>
      <c r="L28" s="25">
        <f t="shared" si="0"/>
        <v>0.78247713757668191</v>
      </c>
      <c r="M28" s="25">
        <f t="shared" si="1"/>
        <v>0.12389046618646267</v>
      </c>
      <c r="N28" s="26">
        <f t="shared" si="2"/>
        <v>0.90636760376314462</v>
      </c>
      <c r="P28" s="179">
        <v>24</v>
      </c>
      <c r="Q28" s="23" t="s">
        <v>102</v>
      </c>
      <c r="R28" s="119">
        <v>78663998.680520013</v>
      </c>
      <c r="S28" s="119">
        <v>64424802.024019986</v>
      </c>
      <c r="T28" s="119">
        <v>20864209.382160012</v>
      </c>
      <c r="U28" s="119">
        <v>43560592.641859978</v>
      </c>
      <c r="V28" s="119">
        <v>7373051.0500200009</v>
      </c>
      <c r="W28" s="119">
        <v>4129185.3</v>
      </c>
      <c r="X28" s="178">
        <v>3243865.7500200011</v>
      </c>
      <c r="Y28" s="119">
        <v>36187541.591839977</v>
      </c>
      <c r="Z28" s="25">
        <v>0.73888929247479496</v>
      </c>
      <c r="AA28" s="25">
        <v>0.14623179574794226</v>
      </c>
      <c r="AB28" s="26">
        <v>0.88512108822273716</v>
      </c>
      <c r="AD28" s="84" t="str">
        <f t="shared" si="6"/>
        <v>柏原市</v>
      </c>
      <c r="AE28" s="118">
        <f t="shared" si="12"/>
        <v>0.10218211171574096</v>
      </c>
      <c r="AF28" s="118">
        <f t="shared" si="7"/>
        <v>0.1359605962731133</v>
      </c>
      <c r="AG28" s="159">
        <f t="shared" si="8"/>
        <v>-3.4000000000000017</v>
      </c>
      <c r="AI28" s="118">
        <f t="shared" si="9"/>
        <v>9.5483742147729186E-2</v>
      </c>
      <c r="AJ28" s="118">
        <f t="shared" si="10"/>
        <v>0.119075048149572</v>
      </c>
      <c r="AK28" s="159">
        <f t="shared" si="11"/>
        <v>-2.3999999999999995</v>
      </c>
      <c r="AL28" s="160">
        <v>0</v>
      </c>
    </row>
    <row r="29" spans="2:38" s="97" customFormat="1" ht="13.5" customHeight="1">
      <c r="B29" s="128">
        <v>25</v>
      </c>
      <c r="C29" s="23" t="s">
        <v>103</v>
      </c>
      <c r="D29" s="119">
        <v>49364229.581809975</v>
      </c>
      <c r="E29" s="119">
        <f t="shared" si="3"/>
        <v>38862967.055359989</v>
      </c>
      <c r="F29" s="119">
        <v>14870378.240199996</v>
      </c>
      <c r="G29" s="119">
        <f t="shared" si="4"/>
        <v>23992588.815159991</v>
      </c>
      <c r="H29" s="119">
        <f t="shared" si="5"/>
        <v>3666468.5049200002</v>
      </c>
      <c r="I29" s="119">
        <v>2050984.5</v>
      </c>
      <c r="J29" s="178">
        <v>1615484.00492</v>
      </c>
      <c r="K29" s="119">
        <v>20326120.310239993</v>
      </c>
      <c r="L29" s="27">
        <f t="shared" si="0"/>
        <v>0.80220646179290267</v>
      </c>
      <c r="M29" s="27">
        <f t="shared" si="1"/>
        <v>0.11064365629175531</v>
      </c>
      <c r="N29" s="28">
        <f t="shared" si="2"/>
        <v>0.9128501180846581</v>
      </c>
      <c r="P29" s="179">
        <v>25</v>
      </c>
      <c r="Q29" s="23" t="s">
        <v>103</v>
      </c>
      <c r="R29" s="119">
        <v>51843396.236579992</v>
      </c>
      <c r="S29" s="119">
        <v>43674055.443150014</v>
      </c>
      <c r="T29" s="119">
        <v>14206641.431940006</v>
      </c>
      <c r="U29" s="119">
        <v>29467414.011210006</v>
      </c>
      <c r="V29" s="119">
        <v>4357190.9816000005</v>
      </c>
      <c r="W29" s="119">
        <v>2404972</v>
      </c>
      <c r="X29" s="178">
        <v>1952218.9816000005</v>
      </c>
      <c r="Y29" s="119">
        <v>25110223.029610004</v>
      </c>
      <c r="Z29" s="27">
        <v>0.7652860204436035</v>
      </c>
      <c r="AA29" s="27">
        <v>0.12955148195831978</v>
      </c>
      <c r="AB29" s="28">
        <v>0.89483750240192328</v>
      </c>
      <c r="AD29" s="84" t="str">
        <f t="shared" si="6"/>
        <v>貝塚市</v>
      </c>
      <c r="AE29" s="118">
        <f t="shared" si="12"/>
        <v>0.10086771884767964</v>
      </c>
      <c r="AF29" s="118">
        <f t="shared" si="7"/>
        <v>0.12469694724246028</v>
      </c>
      <c r="AG29" s="159">
        <f t="shared" si="8"/>
        <v>-2.3999999999999995</v>
      </c>
      <c r="AI29" s="118">
        <f t="shared" si="9"/>
        <v>9.5483742147729186E-2</v>
      </c>
      <c r="AJ29" s="118">
        <f t="shared" si="10"/>
        <v>0.119075048149572</v>
      </c>
      <c r="AK29" s="159">
        <f t="shared" si="11"/>
        <v>-2.3999999999999995</v>
      </c>
      <c r="AL29" s="160">
        <v>0</v>
      </c>
    </row>
    <row r="30" spans="2:38" s="97" customFormat="1" ht="13.5" customHeight="1">
      <c r="B30" s="128">
        <v>26</v>
      </c>
      <c r="C30" s="23" t="s">
        <v>30</v>
      </c>
      <c r="D30" s="119">
        <v>752259953.68515038</v>
      </c>
      <c r="E30" s="119">
        <f t="shared" si="3"/>
        <v>601966563.34799993</v>
      </c>
      <c r="F30" s="119">
        <v>240237654.46702</v>
      </c>
      <c r="G30" s="119">
        <f t="shared" si="4"/>
        <v>361728908.8809799</v>
      </c>
      <c r="H30" s="119">
        <f t="shared" si="5"/>
        <v>50707704.14952001</v>
      </c>
      <c r="I30" s="119">
        <v>27265927.250000004</v>
      </c>
      <c r="J30" s="178">
        <v>23441776.89952001</v>
      </c>
      <c r="K30" s="119">
        <v>311021204.73145992</v>
      </c>
      <c r="L30" s="25">
        <f t="shared" si="0"/>
        <v>0.82571399526482314</v>
      </c>
      <c r="M30" s="25">
        <f t="shared" si="1"/>
        <v>9.3714941457223699E-2</v>
      </c>
      <c r="N30" s="26">
        <f t="shared" si="2"/>
        <v>0.91942893672204684</v>
      </c>
      <c r="P30" s="179">
        <v>26</v>
      </c>
      <c r="Q30" s="23" t="s">
        <v>30</v>
      </c>
      <c r="R30" s="119">
        <v>728874356.87188995</v>
      </c>
      <c r="S30" s="119">
        <v>603694681.20500994</v>
      </c>
      <c r="T30" s="119">
        <v>227552138.00861001</v>
      </c>
      <c r="U30" s="119">
        <v>376142543.19639999</v>
      </c>
      <c r="V30" s="119">
        <v>63549498.140880004</v>
      </c>
      <c r="W30" s="119">
        <v>34187644.780999996</v>
      </c>
      <c r="X30" s="178">
        <v>29361853.359880008</v>
      </c>
      <c r="Y30" s="119">
        <v>312593045.05552</v>
      </c>
      <c r="Z30" s="25">
        <v>0.78169309186484515</v>
      </c>
      <c r="AA30" s="25">
        <v>0.11744229690087879</v>
      </c>
      <c r="AB30" s="26">
        <v>0.89913538876572385</v>
      </c>
      <c r="AD30" s="84" t="str">
        <f t="shared" si="6"/>
        <v>箕面市</v>
      </c>
      <c r="AE30" s="118">
        <f t="shared" si="12"/>
        <v>0.10041568705887344</v>
      </c>
      <c r="AF30" s="118">
        <f t="shared" si="7"/>
        <v>0.12368588316965866</v>
      </c>
      <c r="AG30" s="159">
        <f t="shared" si="8"/>
        <v>-2.3999999999999995</v>
      </c>
      <c r="AI30" s="118">
        <f t="shared" si="9"/>
        <v>9.5483742147729186E-2</v>
      </c>
      <c r="AJ30" s="118">
        <f t="shared" si="10"/>
        <v>0.119075048149572</v>
      </c>
      <c r="AK30" s="159">
        <f t="shared" si="11"/>
        <v>-2.3999999999999995</v>
      </c>
      <c r="AL30" s="160">
        <v>0</v>
      </c>
    </row>
    <row r="31" spans="2:38" s="97" customFormat="1" ht="13.5" customHeight="1">
      <c r="B31" s="128">
        <v>27</v>
      </c>
      <c r="C31" s="23" t="s">
        <v>31</v>
      </c>
      <c r="D31" s="119">
        <v>125802644.38472003</v>
      </c>
      <c r="E31" s="119">
        <f t="shared" si="3"/>
        <v>101087409.76865001</v>
      </c>
      <c r="F31" s="119">
        <v>40537608.818359993</v>
      </c>
      <c r="G31" s="119">
        <f t="shared" si="4"/>
        <v>60549800.950290017</v>
      </c>
      <c r="H31" s="119">
        <f t="shared" si="5"/>
        <v>7758831.1889000013</v>
      </c>
      <c r="I31" s="119">
        <v>4119163.4</v>
      </c>
      <c r="J31" s="178">
        <v>3639667.7889000014</v>
      </c>
      <c r="K31" s="119">
        <v>52790969.761390015</v>
      </c>
      <c r="L31" s="25">
        <f t="shared" si="0"/>
        <v>0.83934983224987847</v>
      </c>
      <c r="M31" s="25">
        <f t="shared" si="1"/>
        <v>8.5289172439641528E-2</v>
      </c>
      <c r="N31" s="26">
        <f t="shared" si="2"/>
        <v>0.92463900468951987</v>
      </c>
      <c r="P31" s="179">
        <v>27</v>
      </c>
      <c r="Q31" s="23" t="s">
        <v>31</v>
      </c>
      <c r="R31" s="119">
        <v>125417669.51772</v>
      </c>
      <c r="S31" s="119">
        <v>103556417.80722004</v>
      </c>
      <c r="T31" s="119">
        <v>38776604.211879969</v>
      </c>
      <c r="U31" s="119">
        <v>64779813.595340073</v>
      </c>
      <c r="V31" s="119">
        <v>9741179.8960100021</v>
      </c>
      <c r="W31" s="119">
        <v>5158245.6250000009</v>
      </c>
      <c r="X31" s="178">
        <v>4582934.2710100012</v>
      </c>
      <c r="Y31" s="119">
        <v>55038633.699330069</v>
      </c>
      <c r="Z31" s="25">
        <v>0.79922455085029553</v>
      </c>
      <c r="AA31" s="25">
        <v>0.10631659544734166</v>
      </c>
      <c r="AB31" s="26">
        <v>0.90554114629763716</v>
      </c>
      <c r="AD31" s="84" t="str">
        <f t="shared" si="6"/>
        <v>島本町</v>
      </c>
      <c r="AE31" s="118">
        <f t="shared" si="12"/>
        <v>0.10015813109689511</v>
      </c>
      <c r="AF31" s="118">
        <f t="shared" si="7"/>
        <v>0.12638847725717908</v>
      </c>
      <c r="AG31" s="159">
        <f t="shared" si="8"/>
        <v>-2.5999999999999996</v>
      </c>
      <c r="AI31" s="118">
        <f t="shared" si="9"/>
        <v>9.5483742147729186E-2</v>
      </c>
      <c r="AJ31" s="118">
        <f t="shared" si="10"/>
        <v>0.119075048149572</v>
      </c>
      <c r="AK31" s="159">
        <f t="shared" si="11"/>
        <v>-2.3999999999999995</v>
      </c>
      <c r="AL31" s="160">
        <v>0</v>
      </c>
    </row>
    <row r="32" spans="2:38" s="97" customFormat="1" ht="13.5" customHeight="1">
      <c r="B32" s="128">
        <v>28</v>
      </c>
      <c r="C32" s="23" t="s">
        <v>32</v>
      </c>
      <c r="D32" s="119">
        <v>103935883.33098008</v>
      </c>
      <c r="E32" s="119">
        <f t="shared" si="3"/>
        <v>83657140.05937995</v>
      </c>
      <c r="F32" s="119">
        <v>34654575.135469988</v>
      </c>
      <c r="G32" s="119">
        <f t="shared" si="4"/>
        <v>49002564.923909962</v>
      </c>
      <c r="H32" s="119">
        <f t="shared" si="5"/>
        <v>7264754.0543799996</v>
      </c>
      <c r="I32" s="119">
        <v>3896503.6800000011</v>
      </c>
      <c r="J32" s="178">
        <v>3368250.3743799981</v>
      </c>
      <c r="K32" s="119">
        <v>41737810.869529963</v>
      </c>
      <c r="L32" s="25">
        <f t="shared" si="0"/>
        <v>0.82669679608949875</v>
      </c>
      <c r="M32" s="25">
        <f t="shared" si="1"/>
        <v>9.2952434003726131E-2</v>
      </c>
      <c r="N32" s="26">
        <f t="shared" si="2"/>
        <v>0.91964923009322486</v>
      </c>
      <c r="P32" s="179">
        <v>28</v>
      </c>
      <c r="Q32" s="23" t="s">
        <v>32</v>
      </c>
      <c r="R32" s="119">
        <v>98380647.927149892</v>
      </c>
      <c r="S32" s="119">
        <v>81128113.91565001</v>
      </c>
      <c r="T32" s="119">
        <v>32346635.498040043</v>
      </c>
      <c r="U32" s="119">
        <v>48781478.417609975</v>
      </c>
      <c r="V32" s="119">
        <v>9117065.1423400007</v>
      </c>
      <c r="W32" s="119">
        <v>4827844.4499999983</v>
      </c>
      <c r="X32" s="178">
        <v>4289220.6923400024</v>
      </c>
      <c r="Y32" s="119">
        <v>39664413.275269978</v>
      </c>
      <c r="Z32" s="25">
        <v>0.78011935737686644</v>
      </c>
      <c r="AA32" s="25">
        <v>0.11643544535188763</v>
      </c>
      <c r="AB32" s="26">
        <v>0.89655480272875399</v>
      </c>
      <c r="AD32" s="84" t="str">
        <f t="shared" si="6"/>
        <v>堺市北区</v>
      </c>
      <c r="AE32" s="118">
        <f t="shared" si="12"/>
        <v>9.9587977407008643E-2</v>
      </c>
      <c r="AF32" s="118">
        <f t="shared" si="7"/>
        <v>0.12481252054423379</v>
      </c>
      <c r="AG32" s="159">
        <f t="shared" si="8"/>
        <v>-2.4999999999999996</v>
      </c>
      <c r="AI32" s="118">
        <f t="shared" si="9"/>
        <v>9.5483742147729186E-2</v>
      </c>
      <c r="AJ32" s="118">
        <f t="shared" si="10"/>
        <v>0.119075048149572</v>
      </c>
      <c r="AK32" s="159">
        <f t="shared" si="11"/>
        <v>-2.3999999999999995</v>
      </c>
      <c r="AL32" s="160">
        <v>0</v>
      </c>
    </row>
    <row r="33" spans="2:38" s="97" customFormat="1" ht="13.5" customHeight="1">
      <c r="B33" s="128">
        <v>29</v>
      </c>
      <c r="C33" s="23" t="s">
        <v>33</v>
      </c>
      <c r="D33" s="119">
        <v>87964107.27861999</v>
      </c>
      <c r="E33" s="119">
        <f t="shared" si="3"/>
        <v>71204978.451619983</v>
      </c>
      <c r="F33" s="119">
        <v>27569998.597250007</v>
      </c>
      <c r="G33" s="119">
        <f t="shared" si="4"/>
        <v>43634979.854369976</v>
      </c>
      <c r="H33" s="119">
        <f t="shared" si="5"/>
        <v>5671169.9119300004</v>
      </c>
      <c r="I33" s="119">
        <v>2977490.25</v>
      </c>
      <c r="J33" s="178">
        <v>2693679.6619300004</v>
      </c>
      <c r="K33" s="119">
        <v>37963809.942439973</v>
      </c>
      <c r="L33" s="25">
        <f t="shared" si="0"/>
        <v>0.82939318422684716</v>
      </c>
      <c r="M33" s="25">
        <f t="shared" si="1"/>
        <v>8.9572370152322556E-2</v>
      </c>
      <c r="N33" s="26">
        <f t="shared" si="2"/>
        <v>0.91896555437916971</v>
      </c>
      <c r="P33" s="179">
        <v>29</v>
      </c>
      <c r="Q33" s="23" t="s">
        <v>33</v>
      </c>
      <c r="R33" s="119">
        <v>85577692.93283008</v>
      </c>
      <c r="S33" s="119">
        <v>72103968.760880008</v>
      </c>
      <c r="T33" s="119">
        <v>26204970.006089997</v>
      </c>
      <c r="U33" s="119">
        <v>45898998.754790016</v>
      </c>
      <c r="V33" s="119">
        <v>6990353.0120099997</v>
      </c>
      <c r="W33" s="119">
        <v>3667498.7</v>
      </c>
      <c r="X33" s="178">
        <v>3322854.3120099995</v>
      </c>
      <c r="Y33" s="119">
        <v>38908645.742780015</v>
      </c>
      <c r="Z33" s="25">
        <v>0.78941753306035134</v>
      </c>
      <c r="AA33" s="25">
        <v>0.11048239229364538</v>
      </c>
      <c r="AB33" s="26">
        <v>0.89989992535399665</v>
      </c>
      <c r="AD33" s="84" t="str">
        <f t="shared" si="6"/>
        <v>吹田市</v>
      </c>
      <c r="AE33" s="118">
        <f t="shared" si="12"/>
        <v>9.9390176151554904E-2</v>
      </c>
      <c r="AF33" s="118">
        <f t="shared" si="7"/>
        <v>0.12581758653538999</v>
      </c>
      <c r="AG33" s="159">
        <f t="shared" si="8"/>
        <v>-2.6999999999999997</v>
      </c>
      <c r="AI33" s="118">
        <f t="shared" si="9"/>
        <v>9.5483742147729186E-2</v>
      </c>
      <c r="AJ33" s="118">
        <f t="shared" si="10"/>
        <v>0.119075048149572</v>
      </c>
      <c r="AK33" s="159">
        <f t="shared" si="11"/>
        <v>-2.3999999999999995</v>
      </c>
      <c r="AL33" s="160">
        <v>0</v>
      </c>
    </row>
    <row r="34" spans="2:38" s="97" customFormat="1" ht="13.5" customHeight="1">
      <c r="B34" s="128">
        <v>30</v>
      </c>
      <c r="C34" s="23" t="s">
        <v>34</v>
      </c>
      <c r="D34" s="119">
        <v>122643732.13959013</v>
      </c>
      <c r="E34" s="119">
        <f t="shared" si="3"/>
        <v>97767584.849589989</v>
      </c>
      <c r="F34" s="119">
        <v>38112772.263169989</v>
      </c>
      <c r="G34" s="119">
        <f t="shared" si="4"/>
        <v>59654812.58642</v>
      </c>
      <c r="H34" s="119">
        <f t="shared" si="5"/>
        <v>7764265.8867400028</v>
      </c>
      <c r="I34" s="119">
        <v>4256849.0600000005</v>
      </c>
      <c r="J34" s="178">
        <v>3507416.8267400018</v>
      </c>
      <c r="K34" s="119">
        <v>51890546.699679993</v>
      </c>
      <c r="L34" s="25">
        <f t="shared" si="0"/>
        <v>0.83075921637815597</v>
      </c>
      <c r="M34" s="25">
        <f t="shared" si="1"/>
        <v>9.2788227655196884E-2</v>
      </c>
      <c r="N34" s="26">
        <f t="shared" si="2"/>
        <v>0.92354744403335287</v>
      </c>
      <c r="P34" s="179">
        <v>30</v>
      </c>
      <c r="Q34" s="23" t="s">
        <v>34</v>
      </c>
      <c r="R34" s="119">
        <v>120760758.65152009</v>
      </c>
      <c r="S34" s="119">
        <v>100970538.56751999</v>
      </c>
      <c r="T34" s="119">
        <v>36626739.611040018</v>
      </c>
      <c r="U34" s="119">
        <v>64343798.956479982</v>
      </c>
      <c r="V34" s="119">
        <v>9511829.711240001</v>
      </c>
      <c r="W34" s="119">
        <v>5192134.5660000006</v>
      </c>
      <c r="X34" s="178">
        <v>4319695.1452400014</v>
      </c>
      <c r="Y34" s="119">
        <v>54831969.245239981</v>
      </c>
      <c r="Z34" s="25">
        <v>0.79384211840641539</v>
      </c>
      <c r="AA34" s="25">
        <v>0.11253349729448052</v>
      </c>
      <c r="AB34" s="26">
        <v>0.90637561570089586</v>
      </c>
      <c r="AD34" s="84" t="str">
        <f t="shared" si="6"/>
        <v>四條畷市</v>
      </c>
      <c r="AE34" s="118">
        <f t="shared" si="12"/>
        <v>9.7535091333299712E-2</v>
      </c>
      <c r="AF34" s="118">
        <f t="shared" si="7"/>
        <v>0.12119778492910792</v>
      </c>
      <c r="AG34" s="159">
        <f t="shared" si="8"/>
        <v>-2.2999999999999994</v>
      </c>
      <c r="AI34" s="118">
        <f t="shared" si="9"/>
        <v>9.5483742147729186E-2</v>
      </c>
      <c r="AJ34" s="118">
        <f t="shared" si="10"/>
        <v>0.119075048149572</v>
      </c>
      <c r="AK34" s="159">
        <f t="shared" si="11"/>
        <v>-2.3999999999999995</v>
      </c>
      <c r="AL34" s="160">
        <v>0</v>
      </c>
    </row>
    <row r="35" spans="2:38" s="97" customFormat="1" ht="13.5" customHeight="1">
      <c r="B35" s="128">
        <v>31</v>
      </c>
      <c r="C35" s="23" t="s">
        <v>35</v>
      </c>
      <c r="D35" s="119">
        <v>139561863.14648002</v>
      </c>
      <c r="E35" s="119">
        <f t="shared" si="3"/>
        <v>109363120.81283</v>
      </c>
      <c r="F35" s="119">
        <v>46868193.347930051</v>
      </c>
      <c r="G35" s="119">
        <f t="shared" si="4"/>
        <v>62494927.46489995</v>
      </c>
      <c r="H35" s="119">
        <f t="shared" si="5"/>
        <v>11012997.248510005</v>
      </c>
      <c r="I35" s="119">
        <v>6013400.9400000032</v>
      </c>
      <c r="J35" s="178">
        <v>4999596.3085100017</v>
      </c>
      <c r="K35" s="119">
        <v>51481930.216389947</v>
      </c>
      <c r="L35" s="25">
        <f t="shared" si="0"/>
        <v>0.80973098281106626</v>
      </c>
      <c r="M35" s="25">
        <f t="shared" si="1"/>
        <v>0.10389214316489637</v>
      </c>
      <c r="N35" s="26">
        <f t="shared" si="2"/>
        <v>0.91362312597596262</v>
      </c>
      <c r="P35" s="179">
        <v>31</v>
      </c>
      <c r="Q35" s="23" t="s">
        <v>35</v>
      </c>
      <c r="R35" s="119">
        <v>137494528.32633007</v>
      </c>
      <c r="S35" s="119">
        <v>111402412.78657994</v>
      </c>
      <c r="T35" s="119">
        <v>43637533.290169962</v>
      </c>
      <c r="U35" s="119">
        <v>67764879.496409982</v>
      </c>
      <c r="V35" s="119">
        <v>14074590.807779998</v>
      </c>
      <c r="W35" s="119">
        <v>7674279.2799999984</v>
      </c>
      <c r="X35" s="178">
        <v>6400311.5277800001</v>
      </c>
      <c r="Y35" s="119">
        <v>53690288.688629992</v>
      </c>
      <c r="Z35" s="25">
        <v>0.75612419352487581</v>
      </c>
      <c r="AA35" s="25">
        <v>0.13297516596296277</v>
      </c>
      <c r="AB35" s="26">
        <v>0.88909935948783858</v>
      </c>
      <c r="AD35" s="84" t="str">
        <f t="shared" si="6"/>
        <v>岸和田市</v>
      </c>
      <c r="AE35" s="118">
        <f t="shared" si="12"/>
        <v>9.6239783129261666E-2</v>
      </c>
      <c r="AF35" s="118">
        <f t="shared" si="7"/>
        <v>0.12030968185752271</v>
      </c>
      <c r="AG35" s="159">
        <f t="shared" si="8"/>
        <v>-2.3999999999999995</v>
      </c>
      <c r="AI35" s="118">
        <f t="shared" si="9"/>
        <v>9.5483742147729186E-2</v>
      </c>
      <c r="AJ35" s="118">
        <f t="shared" si="10"/>
        <v>0.119075048149572</v>
      </c>
      <c r="AK35" s="159">
        <f t="shared" si="11"/>
        <v>-2.3999999999999995</v>
      </c>
      <c r="AL35" s="160">
        <v>0</v>
      </c>
    </row>
    <row r="36" spans="2:38" s="97" customFormat="1" ht="13.5" customHeight="1">
      <c r="B36" s="128">
        <v>32</v>
      </c>
      <c r="C36" s="23" t="s">
        <v>36</v>
      </c>
      <c r="D36" s="119">
        <v>134544815.37926</v>
      </c>
      <c r="E36" s="119">
        <f t="shared" si="3"/>
        <v>108442029.85442996</v>
      </c>
      <c r="F36" s="119">
        <v>39713644.275079973</v>
      </c>
      <c r="G36" s="119">
        <f t="shared" si="4"/>
        <v>68728385.579349995</v>
      </c>
      <c r="H36" s="119">
        <f t="shared" si="5"/>
        <v>9014819.2036700025</v>
      </c>
      <c r="I36" s="119">
        <v>4852769.1199999982</v>
      </c>
      <c r="J36" s="178">
        <v>4162050.0836700047</v>
      </c>
      <c r="K36" s="119">
        <v>59713566.37568</v>
      </c>
      <c r="L36" s="25">
        <f t="shared" si="0"/>
        <v>0.81499890289786625</v>
      </c>
      <c r="M36" s="25">
        <f t="shared" si="1"/>
        <v>9.9587977407008643E-2</v>
      </c>
      <c r="N36" s="26">
        <f t="shared" si="2"/>
        <v>0.91458688030487489</v>
      </c>
      <c r="P36" s="179">
        <v>32</v>
      </c>
      <c r="Q36" s="23" t="s">
        <v>36</v>
      </c>
      <c r="R36" s="119">
        <v>126181030.16221003</v>
      </c>
      <c r="S36" s="119">
        <v>106368784.46821</v>
      </c>
      <c r="T36" s="119">
        <v>37957902.554280013</v>
      </c>
      <c r="U36" s="119">
        <v>68410881.913929984</v>
      </c>
      <c r="V36" s="119">
        <v>11127270.417840002</v>
      </c>
      <c r="W36" s="119">
        <v>6126444.1599999992</v>
      </c>
      <c r="X36" s="178">
        <v>5000826.2578400029</v>
      </c>
      <c r="Y36" s="119">
        <v>57283611.49608998</v>
      </c>
      <c r="Z36" s="25">
        <v>0.77330689199852254</v>
      </c>
      <c r="AA36" s="25">
        <v>0.12481252054423379</v>
      </c>
      <c r="AB36" s="26">
        <v>0.89811941254275629</v>
      </c>
      <c r="AD36" s="84" t="str">
        <f t="shared" si="6"/>
        <v>藤井寺市</v>
      </c>
      <c r="AE36" s="118">
        <f t="shared" si="12"/>
        <v>9.538429459021254E-2</v>
      </c>
      <c r="AF36" s="118">
        <f t="shared" si="7"/>
        <v>0.12946440586938593</v>
      </c>
      <c r="AG36" s="159">
        <f t="shared" si="8"/>
        <v>-3.4000000000000004</v>
      </c>
      <c r="AI36" s="118">
        <f t="shared" si="9"/>
        <v>9.5483742147729186E-2</v>
      </c>
      <c r="AJ36" s="118">
        <f t="shared" si="10"/>
        <v>0.119075048149572</v>
      </c>
      <c r="AK36" s="159">
        <f t="shared" si="11"/>
        <v>-2.3999999999999995</v>
      </c>
      <c r="AL36" s="160">
        <v>0</v>
      </c>
    </row>
    <row r="37" spans="2:38" s="97" customFormat="1" ht="13.5" customHeight="1">
      <c r="B37" s="128">
        <v>33</v>
      </c>
      <c r="C37" s="23" t="s">
        <v>37</v>
      </c>
      <c r="D37" s="119">
        <v>37806908.025500029</v>
      </c>
      <c r="E37" s="119">
        <f t="shared" si="3"/>
        <v>30444299.551499993</v>
      </c>
      <c r="F37" s="119">
        <v>12780862.029760001</v>
      </c>
      <c r="G37" s="119">
        <f t="shared" si="4"/>
        <v>17663437.521739993</v>
      </c>
      <c r="H37" s="119">
        <f t="shared" si="5"/>
        <v>2220866.655389999</v>
      </c>
      <c r="I37" s="119">
        <v>1149750.8</v>
      </c>
      <c r="J37" s="178">
        <v>1071115.8553899992</v>
      </c>
      <c r="K37" s="119">
        <v>15442570.866349993</v>
      </c>
      <c r="L37" s="27">
        <f t="shared" ref="L37:L68" si="13">IFERROR(F37/(F37+H37),"-")</f>
        <v>0.85195928402648657</v>
      </c>
      <c r="M37" s="27">
        <f t="shared" ref="M37:M68" si="14">IFERROR(I37/(F37+H37),"-")</f>
        <v>7.6641220763985829E-2</v>
      </c>
      <c r="N37" s="28">
        <f t="shared" ref="N37:N68" si="15">IFERROR((F37+I37)/(F37+H37),"-")</f>
        <v>0.92860050479047251</v>
      </c>
      <c r="P37" s="179">
        <v>33</v>
      </c>
      <c r="Q37" s="23" t="s">
        <v>37</v>
      </c>
      <c r="R37" s="119">
        <v>35062029.354129955</v>
      </c>
      <c r="S37" s="119">
        <v>28164444.898949996</v>
      </c>
      <c r="T37" s="119">
        <v>12001752.837110005</v>
      </c>
      <c r="U37" s="119">
        <v>16162692.06183999</v>
      </c>
      <c r="V37" s="119">
        <v>2987209.1536600003</v>
      </c>
      <c r="W37" s="119">
        <v>1541198</v>
      </c>
      <c r="X37" s="178">
        <v>1446011.1536600003</v>
      </c>
      <c r="Y37" s="119">
        <v>13175482.908179991</v>
      </c>
      <c r="Z37" s="27">
        <v>0.80070606920616105</v>
      </c>
      <c r="AA37" s="27">
        <v>0.10282219682383933</v>
      </c>
      <c r="AB37" s="28">
        <v>0.90352826603000036</v>
      </c>
      <c r="AD37" s="84" t="str">
        <f t="shared" si="6"/>
        <v>河南町</v>
      </c>
      <c r="AE37" s="118">
        <f t="shared" ref="AE37:AE68" si="16">LARGE(M$5:M$78,ROW(A33))</f>
        <v>9.5068142361006316E-2</v>
      </c>
      <c r="AF37" s="118">
        <f t="shared" si="7"/>
        <v>0.1196948571948252</v>
      </c>
      <c r="AG37" s="159">
        <f t="shared" si="8"/>
        <v>-2.4999999999999996</v>
      </c>
      <c r="AI37" s="118">
        <f t="shared" si="9"/>
        <v>9.5483742147729186E-2</v>
      </c>
      <c r="AJ37" s="118">
        <f t="shared" si="10"/>
        <v>0.119075048149572</v>
      </c>
      <c r="AK37" s="159">
        <f t="shared" si="11"/>
        <v>-2.3999999999999995</v>
      </c>
      <c r="AL37" s="160">
        <v>0</v>
      </c>
    </row>
    <row r="38" spans="2:38" s="97" customFormat="1" ht="13.5" customHeight="1">
      <c r="B38" s="128">
        <v>34</v>
      </c>
      <c r="C38" s="23" t="s">
        <v>38</v>
      </c>
      <c r="D38" s="119">
        <v>173253032.16223991</v>
      </c>
      <c r="E38" s="119">
        <f t="shared" si="3"/>
        <v>140221797.82811996</v>
      </c>
      <c r="F38" s="119">
        <v>53338472.069660001</v>
      </c>
      <c r="G38" s="119">
        <f t="shared" si="4"/>
        <v>86883325.758459955</v>
      </c>
      <c r="H38" s="119">
        <f t="shared" si="5"/>
        <v>11639503.738960003</v>
      </c>
      <c r="I38" s="119">
        <v>6253466.3000000007</v>
      </c>
      <c r="J38" s="178">
        <v>5386037.4389600027</v>
      </c>
      <c r="K38" s="119">
        <v>75243822.019499958</v>
      </c>
      <c r="L38" s="25">
        <f t="shared" si="13"/>
        <v>0.82087001643076873</v>
      </c>
      <c r="M38" s="25">
        <f t="shared" si="14"/>
        <v>9.6239783129261666E-2</v>
      </c>
      <c r="N38" s="26">
        <f t="shared" si="15"/>
        <v>0.91710979956003047</v>
      </c>
      <c r="P38" s="179">
        <v>34</v>
      </c>
      <c r="Q38" s="23" t="s">
        <v>38</v>
      </c>
      <c r="R38" s="119">
        <v>166895872.39106008</v>
      </c>
      <c r="S38" s="119">
        <v>139893759.19736007</v>
      </c>
      <c r="T38" s="119">
        <v>50945990.075130023</v>
      </c>
      <c r="U38" s="119">
        <v>88947769.122230053</v>
      </c>
      <c r="V38" s="119">
        <v>14417111.868009998</v>
      </c>
      <c r="W38" s="119">
        <v>7863814</v>
      </c>
      <c r="X38" s="178">
        <v>6553297.8680099975</v>
      </c>
      <c r="Y38" s="119">
        <v>74530657.254220054</v>
      </c>
      <c r="Z38" s="25">
        <v>0.77943042114874561</v>
      </c>
      <c r="AA38" s="25">
        <v>0.12030968185752271</v>
      </c>
      <c r="AB38" s="26">
        <v>0.89974010300626839</v>
      </c>
      <c r="AD38" s="84" t="str">
        <f t="shared" si="6"/>
        <v>大阪市</v>
      </c>
      <c r="AE38" s="118">
        <f t="shared" si="16"/>
        <v>9.4894351155855552E-2</v>
      </c>
      <c r="AF38" s="118">
        <f t="shared" si="7"/>
        <v>0.11745753154389901</v>
      </c>
      <c r="AG38" s="159">
        <f t="shared" si="8"/>
        <v>-2.2000000000000006</v>
      </c>
      <c r="AI38" s="118">
        <f t="shared" si="9"/>
        <v>9.5483742147729186E-2</v>
      </c>
      <c r="AJ38" s="118">
        <f t="shared" si="10"/>
        <v>0.119075048149572</v>
      </c>
      <c r="AK38" s="159">
        <f t="shared" si="11"/>
        <v>-2.3999999999999995</v>
      </c>
      <c r="AL38" s="160">
        <v>0</v>
      </c>
    </row>
    <row r="39" spans="2:38" s="97" customFormat="1" ht="13.5" customHeight="1">
      <c r="B39" s="128">
        <v>35</v>
      </c>
      <c r="C39" s="23" t="s">
        <v>1</v>
      </c>
      <c r="D39" s="119">
        <v>329147739.91524017</v>
      </c>
      <c r="E39" s="119">
        <f t="shared" si="3"/>
        <v>266299126.97518018</v>
      </c>
      <c r="F39" s="119">
        <v>101554669.56949005</v>
      </c>
      <c r="G39" s="119">
        <f t="shared" si="4"/>
        <v>164744457.40569013</v>
      </c>
      <c r="H39" s="119">
        <f t="shared" si="5"/>
        <v>24250865.427649997</v>
      </c>
      <c r="I39" s="119">
        <v>13021362.899999995</v>
      </c>
      <c r="J39" s="178">
        <v>11229502.527650004</v>
      </c>
      <c r="K39" s="119">
        <v>140493591.97804013</v>
      </c>
      <c r="L39" s="25">
        <f t="shared" si="13"/>
        <v>0.80723530623512474</v>
      </c>
      <c r="M39" s="25">
        <f t="shared" si="14"/>
        <v>0.10350389512111698</v>
      </c>
      <c r="N39" s="26">
        <f t="shared" si="15"/>
        <v>0.91073920135624165</v>
      </c>
      <c r="P39" s="179">
        <v>35</v>
      </c>
      <c r="Q39" s="23" t="s">
        <v>1</v>
      </c>
      <c r="R39" s="119">
        <v>320316144.54477</v>
      </c>
      <c r="S39" s="119">
        <v>268885460.05296999</v>
      </c>
      <c r="T39" s="119">
        <v>95813867.963430092</v>
      </c>
      <c r="U39" s="119">
        <v>173071592.08953989</v>
      </c>
      <c r="V39" s="119">
        <v>30921518.409239985</v>
      </c>
      <c r="W39" s="119">
        <v>16777749.249999996</v>
      </c>
      <c r="X39" s="178">
        <v>14143769.159239987</v>
      </c>
      <c r="Y39" s="119">
        <v>142150073.68029991</v>
      </c>
      <c r="Z39" s="25">
        <v>0.75601511705409474</v>
      </c>
      <c r="AA39" s="25">
        <v>0.13238409358428438</v>
      </c>
      <c r="AB39" s="26">
        <v>0.88839921063837912</v>
      </c>
      <c r="AD39" s="84" t="str">
        <f t="shared" si="6"/>
        <v>泉大津市</v>
      </c>
      <c r="AE39" s="118">
        <f t="shared" si="16"/>
        <v>9.4804603585083122E-2</v>
      </c>
      <c r="AF39" s="118">
        <f t="shared" si="7"/>
        <v>0.12655218593705558</v>
      </c>
      <c r="AG39" s="159">
        <f t="shared" si="8"/>
        <v>-3.2</v>
      </c>
      <c r="AI39" s="118">
        <f t="shared" si="9"/>
        <v>9.5483742147729186E-2</v>
      </c>
      <c r="AJ39" s="118">
        <f t="shared" si="10"/>
        <v>0.119075048149572</v>
      </c>
      <c r="AK39" s="159">
        <f t="shared" si="11"/>
        <v>-2.3999999999999995</v>
      </c>
      <c r="AL39" s="160">
        <v>0</v>
      </c>
    </row>
    <row r="40" spans="2:38" s="97" customFormat="1" ht="13.5" customHeight="1">
      <c r="B40" s="128">
        <v>36</v>
      </c>
      <c r="C40" s="23" t="s">
        <v>2</v>
      </c>
      <c r="D40" s="119">
        <v>89996467.245749891</v>
      </c>
      <c r="E40" s="119">
        <f t="shared" si="3"/>
        <v>73044914.916039973</v>
      </c>
      <c r="F40" s="119">
        <v>29056328.256669998</v>
      </c>
      <c r="G40" s="119">
        <f t="shared" si="4"/>
        <v>43988586.659369975</v>
      </c>
      <c r="H40" s="119">
        <f t="shared" si="5"/>
        <v>6315934.4279999994</v>
      </c>
      <c r="I40" s="119">
        <v>3269154.4799999991</v>
      </c>
      <c r="J40" s="178">
        <v>3046779.9479999999</v>
      </c>
      <c r="K40" s="119">
        <v>37672652.231369972</v>
      </c>
      <c r="L40" s="25">
        <f t="shared" si="13"/>
        <v>0.82144386735154296</v>
      </c>
      <c r="M40" s="25">
        <f t="shared" si="14"/>
        <v>9.2421412481956358E-2</v>
      </c>
      <c r="N40" s="26">
        <f t="shared" si="15"/>
        <v>0.91386527983349941</v>
      </c>
      <c r="P40" s="179">
        <v>36</v>
      </c>
      <c r="Q40" s="23" t="s">
        <v>2</v>
      </c>
      <c r="R40" s="119">
        <v>86487200.560379982</v>
      </c>
      <c r="S40" s="119">
        <v>73048090.409349978</v>
      </c>
      <c r="T40" s="119">
        <v>27333648.453690004</v>
      </c>
      <c r="U40" s="119">
        <v>45714441.955659971</v>
      </c>
      <c r="V40" s="119">
        <v>7799112.637070002</v>
      </c>
      <c r="W40" s="119">
        <v>4114227.9599999981</v>
      </c>
      <c r="X40" s="178">
        <v>3684884.6770700035</v>
      </c>
      <c r="Y40" s="119">
        <v>37915329.31858997</v>
      </c>
      <c r="Z40" s="25">
        <v>0.77801025609908048</v>
      </c>
      <c r="AA40" s="25">
        <v>0.11710516999707288</v>
      </c>
      <c r="AB40" s="26">
        <v>0.89511542609615335</v>
      </c>
      <c r="AD40" s="84" t="str">
        <f t="shared" si="6"/>
        <v>鶴見区</v>
      </c>
      <c r="AE40" s="118">
        <f t="shared" si="16"/>
        <v>9.4160256486874469E-2</v>
      </c>
      <c r="AF40" s="118">
        <f t="shared" si="7"/>
        <v>0.11750537930303233</v>
      </c>
      <c r="AG40" s="159">
        <f t="shared" si="8"/>
        <v>-2.3999999999999995</v>
      </c>
      <c r="AI40" s="118">
        <f t="shared" si="9"/>
        <v>9.5483742147729186E-2</v>
      </c>
      <c r="AJ40" s="118">
        <f t="shared" si="10"/>
        <v>0.119075048149572</v>
      </c>
      <c r="AK40" s="159">
        <f t="shared" si="11"/>
        <v>-2.3999999999999995</v>
      </c>
      <c r="AL40" s="160">
        <v>0</v>
      </c>
    </row>
    <row r="41" spans="2:38" s="97" customFormat="1" ht="13.5" customHeight="1">
      <c r="B41" s="128">
        <v>37</v>
      </c>
      <c r="C41" s="23" t="s">
        <v>3</v>
      </c>
      <c r="D41" s="119">
        <v>291781197.12442976</v>
      </c>
      <c r="E41" s="119">
        <f t="shared" si="3"/>
        <v>236348528.55559015</v>
      </c>
      <c r="F41" s="119">
        <v>89783387.002190009</v>
      </c>
      <c r="G41" s="119">
        <f t="shared" si="4"/>
        <v>146565141.55340016</v>
      </c>
      <c r="H41" s="119">
        <f t="shared" si="5"/>
        <v>19894211.147729997</v>
      </c>
      <c r="I41" s="119">
        <v>10900875.800000001</v>
      </c>
      <c r="J41" s="178">
        <v>8993335.3477299958</v>
      </c>
      <c r="K41" s="119">
        <v>126670930.40567017</v>
      </c>
      <c r="L41" s="25">
        <f t="shared" si="13"/>
        <v>0.81861189993843331</v>
      </c>
      <c r="M41" s="25">
        <f t="shared" si="14"/>
        <v>9.9390176151554904E-2</v>
      </c>
      <c r="N41" s="26">
        <f t="shared" si="15"/>
        <v>0.91800207608998818</v>
      </c>
      <c r="P41" s="179">
        <v>37</v>
      </c>
      <c r="Q41" s="23" t="s">
        <v>3</v>
      </c>
      <c r="R41" s="119">
        <v>279028348.41899997</v>
      </c>
      <c r="S41" s="119">
        <v>234109817.43327016</v>
      </c>
      <c r="T41" s="119">
        <v>84546428.829310015</v>
      </c>
      <c r="U41" s="119">
        <v>149563388.60396016</v>
      </c>
      <c r="V41" s="119">
        <v>24951622.511270009</v>
      </c>
      <c r="W41" s="119">
        <v>13776780.550000001</v>
      </c>
      <c r="X41" s="178">
        <v>11174841.961270006</v>
      </c>
      <c r="Y41" s="119">
        <v>124611766.09269015</v>
      </c>
      <c r="Z41" s="25">
        <v>0.77212724604878036</v>
      </c>
      <c r="AA41" s="25">
        <v>0.12581758653538999</v>
      </c>
      <c r="AB41" s="26">
        <v>0.89794483258417035</v>
      </c>
      <c r="AD41" s="84" t="str">
        <f t="shared" si="6"/>
        <v>泉佐野市</v>
      </c>
      <c r="AE41" s="118">
        <f t="shared" si="16"/>
        <v>9.4107110699024998E-2</v>
      </c>
      <c r="AF41" s="118">
        <f t="shared" si="7"/>
        <v>0.10821214354652495</v>
      </c>
      <c r="AG41" s="159">
        <f t="shared" si="8"/>
        <v>-1.4</v>
      </c>
      <c r="AI41" s="118">
        <f t="shared" si="9"/>
        <v>9.5483742147729186E-2</v>
      </c>
      <c r="AJ41" s="118">
        <f t="shared" si="10"/>
        <v>0.119075048149572</v>
      </c>
      <c r="AK41" s="159">
        <f t="shared" si="11"/>
        <v>-2.3999999999999995</v>
      </c>
      <c r="AL41" s="160">
        <v>0</v>
      </c>
    </row>
    <row r="42" spans="2:38" s="97" customFormat="1" ht="13.5" customHeight="1">
      <c r="B42" s="128">
        <v>38</v>
      </c>
      <c r="C42" s="129" t="s">
        <v>39</v>
      </c>
      <c r="D42" s="119">
        <v>64874343.83277002</v>
      </c>
      <c r="E42" s="119">
        <f t="shared" si="3"/>
        <v>51960905.25987</v>
      </c>
      <c r="F42" s="119">
        <v>21182672.442579988</v>
      </c>
      <c r="G42" s="119">
        <f t="shared" si="4"/>
        <v>30778232.817290012</v>
      </c>
      <c r="H42" s="119">
        <f t="shared" si="5"/>
        <v>4491705.15044</v>
      </c>
      <c r="I42" s="119">
        <v>2434049.1900000004</v>
      </c>
      <c r="J42" s="178">
        <v>2057655.9604399996</v>
      </c>
      <c r="K42" s="119">
        <v>26286527.666850012</v>
      </c>
      <c r="L42" s="25">
        <f t="shared" si="13"/>
        <v>0.82505105979039794</v>
      </c>
      <c r="M42" s="25">
        <f t="shared" si="14"/>
        <v>9.4804603585083122E-2</v>
      </c>
      <c r="N42" s="26">
        <f t="shared" si="15"/>
        <v>0.91985566337548108</v>
      </c>
      <c r="P42" s="179">
        <v>38</v>
      </c>
      <c r="Q42" s="129" t="s">
        <v>39</v>
      </c>
      <c r="R42" s="119">
        <v>62852278.711750098</v>
      </c>
      <c r="S42" s="119">
        <v>52568016.304149985</v>
      </c>
      <c r="T42" s="119">
        <v>20104447.993520007</v>
      </c>
      <c r="U42" s="119">
        <v>32463568.310629975</v>
      </c>
      <c r="V42" s="119">
        <v>5889745.8297000015</v>
      </c>
      <c r="W42" s="119">
        <v>3289622.0500000003</v>
      </c>
      <c r="X42" s="178">
        <v>2600123.7797000012</v>
      </c>
      <c r="Y42" s="119">
        <v>26573822.480929974</v>
      </c>
      <c r="Z42" s="25">
        <v>0.77342071580466454</v>
      </c>
      <c r="AA42" s="25">
        <v>0.12655218593705558</v>
      </c>
      <c r="AB42" s="26">
        <v>0.89997290174172007</v>
      </c>
      <c r="AD42" s="84" t="str">
        <f t="shared" si="6"/>
        <v>堺市</v>
      </c>
      <c r="AE42" s="118">
        <f t="shared" si="16"/>
        <v>9.3714941457223699E-2</v>
      </c>
      <c r="AF42" s="118">
        <f t="shared" si="7"/>
        <v>0.11744229690087879</v>
      </c>
      <c r="AG42" s="159">
        <f t="shared" si="8"/>
        <v>-2.3000000000000007</v>
      </c>
      <c r="AI42" s="118">
        <f t="shared" si="9"/>
        <v>9.5483742147729186E-2</v>
      </c>
      <c r="AJ42" s="118">
        <f t="shared" si="10"/>
        <v>0.119075048149572</v>
      </c>
      <c r="AK42" s="159">
        <f t="shared" si="11"/>
        <v>-2.3999999999999995</v>
      </c>
      <c r="AL42" s="160">
        <v>0</v>
      </c>
    </row>
    <row r="43" spans="2:38" s="97" customFormat="1" ht="13.5" customHeight="1">
      <c r="B43" s="128">
        <v>39</v>
      </c>
      <c r="C43" s="129" t="s">
        <v>7</v>
      </c>
      <c r="D43" s="119">
        <v>335078677.58773017</v>
      </c>
      <c r="E43" s="119">
        <f t="shared" si="3"/>
        <v>273407116.64700997</v>
      </c>
      <c r="F43" s="119">
        <v>109764946.64295004</v>
      </c>
      <c r="G43" s="119">
        <f t="shared" si="4"/>
        <v>163642170.00405991</v>
      </c>
      <c r="H43" s="119">
        <f t="shared" si="5"/>
        <v>18091230.562360004</v>
      </c>
      <c r="I43" s="119">
        <v>9659326.9000000004</v>
      </c>
      <c r="J43" s="178">
        <v>8431903.6623600032</v>
      </c>
      <c r="K43" s="119">
        <v>145550939.44169989</v>
      </c>
      <c r="L43" s="27">
        <f t="shared" si="13"/>
        <v>0.85850327330443088</v>
      </c>
      <c r="M43" s="27">
        <f t="shared" si="14"/>
        <v>7.5548378741913724E-2</v>
      </c>
      <c r="N43" s="28">
        <f t="shared" si="15"/>
        <v>0.93405165204634466</v>
      </c>
      <c r="P43" s="179">
        <v>39</v>
      </c>
      <c r="Q43" s="129" t="s">
        <v>7</v>
      </c>
      <c r="R43" s="119">
        <v>324890547.76257008</v>
      </c>
      <c r="S43" s="119">
        <v>275822902.37072003</v>
      </c>
      <c r="T43" s="119">
        <v>106168068.73544998</v>
      </c>
      <c r="U43" s="119">
        <v>169654833.63527006</v>
      </c>
      <c r="V43" s="119">
        <v>22775908.826360002</v>
      </c>
      <c r="W43" s="119">
        <v>12320097.299999995</v>
      </c>
      <c r="X43" s="178">
        <v>10455811.526360007</v>
      </c>
      <c r="Y43" s="119">
        <v>146878924.80891004</v>
      </c>
      <c r="Z43" s="27">
        <v>0.82336585812670271</v>
      </c>
      <c r="AA43" s="27">
        <v>9.554612423906568E-2</v>
      </c>
      <c r="AB43" s="28">
        <v>0.91891198236576843</v>
      </c>
      <c r="AD43" s="84" t="str">
        <f t="shared" si="6"/>
        <v>交野市</v>
      </c>
      <c r="AE43" s="118">
        <f t="shared" si="16"/>
        <v>9.3201122055838234E-2</v>
      </c>
      <c r="AF43" s="118">
        <f t="shared" si="7"/>
        <v>0.11714400515697941</v>
      </c>
      <c r="AG43" s="159">
        <f t="shared" si="8"/>
        <v>-2.4000000000000008</v>
      </c>
      <c r="AI43" s="118">
        <f t="shared" si="9"/>
        <v>9.5483742147729186E-2</v>
      </c>
      <c r="AJ43" s="118">
        <f t="shared" si="10"/>
        <v>0.119075048149572</v>
      </c>
      <c r="AK43" s="159">
        <f t="shared" si="11"/>
        <v>-2.3999999999999995</v>
      </c>
      <c r="AL43" s="160">
        <v>0</v>
      </c>
    </row>
    <row r="44" spans="2:38" s="97" customFormat="1" ht="13.5" customHeight="1">
      <c r="B44" s="128">
        <v>40</v>
      </c>
      <c r="C44" s="129" t="s">
        <v>40</v>
      </c>
      <c r="D44" s="119">
        <v>67619058.248340026</v>
      </c>
      <c r="E44" s="119">
        <f t="shared" si="3"/>
        <v>53590262.419449985</v>
      </c>
      <c r="F44" s="119">
        <v>23826447.924999982</v>
      </c>
      <c r="G44" s="119">
        <f t="shared" si="4"/>
        <v>29763814.494450003</v>
      </c>
      <c r="H44" s="119">
        <f t="shared" si="5"/>
        <v>5394793.8525700038</v>
      </c>
      <c r="I44" s="119">
        <v>2947480</v>
      </c>
      <c r="J44" s="178">
        <v>2447313.8525700038</v>
      </c>
      <c r="K44" s="119">
        <v>24369020.641879998</v>
      </c>
      <c r="L44" s="25">
        <f t="shared" si="13"/>
        <v>0.81538108840018531</v>
      </c>
      <c r="M44" s="25">
        <f t="shared" si="14"/>
        <v>0.10086771884767964</v>
      </c>
      <c r="N44" s="26">
        <f t="shared" si="15"/>
        <v>0.91624880724786495</v>
      </c>
      <c r="P44" s="179">
        <v>40</v>
      </c>
      <c r="Q44" s="129" t="s">
        <v>40</v>
      </c>
      <c r="R44" s="119">
        <v>68033427.170590043</v>
      </c>
      <c r="S44" s="119">
        <v>56334439.826390043</v>
      </c>
      <c r="T44" s="119">
        <v>22853192.266800027</v>
      </c>
      <c r="U44" s="119">
        <v>33481247.559590016</v>
      </c>
      <c r="V44" s="119">
        <v>6719765.0633399999</v>
      </c>
      <c r="W44" s="119">
        <v>3687657.5</v>
      </c>
      <c r="X44" s="178">
        <v>3032107.5633399999</v>
      </c>
      <c r="Y44" s="119">
        <v>26761482.496250015</v>
      </c>
      <c r="Z44" s="25">
        <v>0.77277331487942258</v>
      </c>
      <c r="AA44" s="25">
        <v>0.12469694724246028</v>
      </c>
      <c r="AB44" s="26">
        <v>0.89747026212188286</v>
      </c>
      <c r="AD44" s="84" t="str">
        <f t="shared" si="6"/>
        <v>都島区</v>
      </c>
      <c r="AE44" s="118">
        <f t="shared" si="16"/>
        <v>9.3191434925232852E-2</v>
      </c>
      <c r="AF44" s="118">
        <f t="shared" si="7"/>
        <v>0.11121657269462089</v>
      </c>
      <c r="AG44" s="159">
        <f t="shared" si="8"/>
        <v>-1.8000000000000003</v>
      </c>
      <c r="AI44" s="118">
        <f t="shared" si="9"/>
        <v>9.5483742147729186E-2</v>
      </c>
      <c r="AJ44" s="118">
        <f t="shared" si="10"/>
        <v>0.119075048149572</v>
      </c>
      <c r="AK44" s="159">
        <f t="shared" si="11"/>
        <v>-2.3999999999999995</v>
      </c>
      <c r="AL44" s="160">
        <v>0</v>
      </c>
    </row>
    <row r="45" spans="2:38" s="97" customFormat="1" ht="13.5" customHeight="1">
      <c r="B45" s="128">
        <v>41</v>
      </c>
      <c r="C45" s="129" t="s">
        <v>11</v>
      </c>
      <c r="D45" s="119">
        <v>133123860.42909007</v>
      </c>
      <c r="E45" s="119">
        <f t="shared" si="3"/>
        <v>109510475.46304995</v>
      </c>
      <c r="F45" s="119">
        <v>41430841.533949986</v>
      </c>
      <c r="G45" s="119">
        <f t="shared" si="4"/>
        <v>68079633.929099962</v>
      </c>
      <c r="H45" s="119">
        <f t="shared" si="5"/>
        <v>9285597.5755599961</v>
      </c>
      <c r="I45" s="119">
        <v>5259186.55</v>
      </c>
      <c r="J45" s="178">
        <v>4026411.0255599967</v>
      </c>
      <c r="K45" s="119">
        <v>58794036.353539966</v>
      </c>
      <c r="L45" s="25">
        <f t="shared" si="13"/>
        <v>0.8169114839567112</v>
      </c>
      <c r="M45" s="25">
        <f t="shared" si="14"/>
        <v>0.10369786685228528</v>
      </c>
      <c r="N45" s="26">
        <f t="shared" si="15"/>
        <v>0.92060935080899642</v>
      </c>
      <c r="P45" s="179">
        <v>41</v>
      </c>
      <c r="Q45" s="129" t="s">
        <v>11</v>
      </c>
      <c r="R45" s="119">
        <v>130009305.49192992</v>
      </c>
      <c r="S45" s="119">
        <v>110474065.22424996</v>
      </c>
      <c r="T45" s="119">
        <v>40439803.758539967</v>
      </c>
      <c r="U45" s="119">
        <v>70034261.465709984</v>
      </c>
      <c r="V45" s="119">
        <v>11160790.930250004</v>
      </c>
      <c r="W45" s="119">
        <v>6308451.2000000011</v>
      </c>
      <c r="X45" s="178">
        <v>4852339.7302500037</v>
      </c>
      <c r="Y45" s="119">
        <v>58873470.535459988</v>
      </c>
      <c r="Z45" s="25">
        <v>0.78370809488607229</v>
      </c>
      <c r="AA45" s="25">
        <v>0.12225539721096446</v>
      </c>
      <c r="AB45" s="26">
        <v>0.90596349209703675</v>
      </c>
      <c r="AD45" s="84" t="str">
        <f t="shared" si="6"/>
        <v>西区</v>
      </c>
      <c r="AE45" s="118">
        <f t="shared" si="16"/>
        <v>9.3103540935513401E-2</v>
      </c>
      <c r="AF45" s="118">
        <f t="shared" si="7"/>
        <v>0.11689868197005263</v>
      </c>
      <c r="AG45" s="159">
        <f t="shared" si="8"/>
        <v>-2.4000000000000008</v>
      </c>
      <c r="AI45" s="118">
        <f t="shared" si="9"/>
        <v>9.5483742147729186E-2</v>
      </c>
      <c r="AJ45" s="118">
        <f t="shared" si="10"/>
        <v>0.119075048149572</v>
      </c>
      <c r="AK45" s="159">
        <f t="shared" si="11"/>
        <v>-2.3999999999999995</v>
      </c>
      <c r="AL45" s="160">
        <v>0</v>
      </c>
    </row>
    <row r="46" spans="2:38" s="97" customFormat="1" ht="13.5" customHeight="1">
      <c r="B46" s="128">
        <v>42</v>
      </c>
      <c r="C46" s="129" t="s">
        <v>12</v>
      </c>
      <c r="D46" s="119">
        <v>351604621.21652013</v>
      </c>
      <c r="E46" s="119">
        <f t="shared" si="3"/>
        <v>288729002.00507998</v>
      </c>
      <c r="F46" s="119">
        <v>114278396.64368999</v>
      </c>
      <c r="G46" s="119">
        <f t="shared" si="4"/>
        <v>174450605.36138999</v>
      </c>
      <c r="H46" s="119">
        <f t="shared" si="5"/>
        <v>21343257.090779997</v>
      </c>
      <c r="I46" s="119">
        <v>11438707.550000001</v>
      </c>
      <c r="J46" s="178">
        <v>9904549.5407799948</v>
      </c>
      <c r="K46" s="119">
        <v>153107348.27061</v>
      </c>
      <c r="L46" s="25">
        <f t="shared" si="13"/>
        <v>0.84262647959913994</v>
      </c>
      <c r="M46" s="25">
        <f t="shared" si="14"/>
        <v>8.4342781812670867E-2</v>
      </c>
      <c r="N46" s="26">
        <f t="shared" si="15"/>
        <v>0.9269692614118108</v>
      </c>
      <c r="P46" s="179">
        <v>42</v>
      </c>
      <c r="Q46" s="129" t="s">
        <v>12</v>
      </c>
      <c r="R46" s="119">
        <v>340173636.39080036</v>
      </c>
      <c r="S46" s="119">
        <v>290150327.77347028</v>
      </c>
      <c r="T46" s="119">
        <v>108895202.37472004</v>
      </c>
      <c r="U46" s="119">
        <v>181255125.39875022</v>
      </c>
      <c r="V46" s="119">
        <v>26364455.606540013</v>
      </c>
      <c r="W46" s="119">
        <v>14084872.149999997</v>
      </c>
      <c r="X46" s="178">
        <v>12279583.456540016</v>
      </c>
      <c r="Y46" s="119">
        <v>154890669.79221019</v>
      </c>
      <c r="Z46" s="25">
        <v>0.80508263882943754</v>
      </c>
      <c r="AA46" s="25">
        <v>0.10413209940211017</v>
      </c>
      <c r="AB46" s="26">
        <v>0.90921473823154764</v>
      </c>
      <c r="AD46" s="84" t="str">
        <f t="shared" si="6"/>
        <v>堺市中区</v>
      </c>
      <c r="AE46" s="118">
        <f t="shared" si="16"/>
        <v>9.2952434003726131E-2</v>
      </c>
      <c r="AF46" s="118">
        <f t="shared" si="7"/>
        <v>0.11643544535188763</v>
      </c>
      <c r="AG46" s="159">
        <f t="shared" si="8"/>
        <v>-2.3000000000000007</v>
      </c>
      <c r="AI46" s="118">
        <f t="shared" si="9"/>
        <v>9.5483742147729186E-2</v>
      </c>
      <c r="AJ46" s="118">
        <f t="shared" si="10"/>
        <v>0.119075048149572</v>
      </c>
      <c r="AK46" s="159">
        <f t="shared" si="11"/>
        <v>-2.3999999999999995</v>
      </c>
      <c r="AL46" s="160">
        <v>0</v>
      </c>
    </row>
    <row r="47" spans="2:38" s="97" customFormat="1" ht="13.5" customHeight="1">
      <c r="B47" s="128">
        <v>43</v>
      </c>
      <c r="C47" s="129" t="s">
        <v>8</v>
      </c>
      <c r="D47" s="119">
        <v>215763515.24000984</v>
      </c>
      <c r="E47" s="119">
        <f t="shared" si="3"/>
        <v>175532108.36332995</v>
      </c>
      <c r="F47" s="119">
        <v>68569710.555329934</v>
      </c>
      <c r="G47" s="119">
        <f t="shared" si="4"/>
        <v>106962397.808</v>
      </c>
      <c r="H47" s="119">
        <f t="shared" si="5"/>
        <v>13248875.548279997</v>
      </c>
      <c r="I47" s="119">
        <v>7373132.7999999989</v>
      </c>
      <c r="J47" s="178">
        <v>5875742.7482799971</v>
      </c>
      <c r="K47" s="119">
        <v>93713522.259719998</v>
      </c>
      <c r="L47" s="25">
        <f t="shared" si="13"/>
        <v>0.83807009899312546</v>
      </c>
      <c r="M47" s="25">
        <f t="shared" si="14"/>
        <v>9.0115622270264178E-2</v>
      </c>
      <c r="N47" s="26">
        <f t="shared" si="15"/>
        <v>0.92818572126338961</v>
      </c>
      <c r="P47" s="179">
        <v>43</v>
      </c>
      <c r="Q47" s="129" t="s">
        <v>8</v>
      </c>
      <c r="R47" s="119">
        <v>208181205.61319003</v>
      </c>
      <c r="S47" s="119">
        <v>175171242.20668998</v>
      </c>
      <c r="T47" s="119">
        <v>64998689.456380002</v>
      </c>
      <c r="U47" s="119">
        <v>110172552.75030997</v>
      </c>
      <c r="V47" s="119">
        <v>16843854.087809999</v>
      </c>
      <c r="W47" s="119">
        <v>9370515.1999999974</v>
      </c>
      <c r="X47" s="178">
        <v>7473338.8878100002</v>
      </c>
      <c r="Y47" s="119">
        <v>93328698.662499979</v>
      </c>
      <c r="Z47" s="25">
        <v>0.79419195251775943</v>
      </c>
      <c r="AA47" s="25">
        <v>0.11449442788811284</v>
      </c>
      <c r="AB47" s="26">
        <v>0.90868638040587224</v>
      </c>
      <c r="AD47" s="84" t="str">
        <f t="shared" si="6"/>
        <v>堺市西区</v>
      </c>
      <c r="AE47" s="118">
        <f t="shared" si="16"/>
        <v>9.2788227655196884E-2</v>
      </c>
      <c r="AF47" s="118">
        <f t="shared" si="7"/>
        <v>0.11253349729448052</v>
      </c>
      <c r="AG47" s="159">
        <f t="shared" si="8"/>
        <v>-2.0000000000000004</v>
      </c>
      <c r="AI47" s="118">
        <f t="shared" si="9"/>
        <v>9.5483742147729186E-2</v>
      </c>
      <c r="AJ47" s="118">
        <f t="shared" si="10"/>
        <v>0.119075048149572</v>
      </c>
      <c r="AK47" s="159">
        <f t="shared" si="11"/>
        <v>-2.3999999999999995</v>
      </c>
      <c r="AL47" s="160">
        <v>0</v>
      </c>
    </row>
    <row r="48" spans="2:38" s="97" customFormat="1" ht="13.5" customHeight="1">
      <c r="B48" s="128">
        <v>44</v>
      </c>
      <c r="C48" s="129" t="s">
        <v>18</v>
      </c>
      <c r="D48" s="119">
        <v>261588147.70411023</v>
      </c>
      <c r="E48" s="119">
        <f t="shared" si="3"/>
        <v>212447750.79864001</v>
      </c>
      <c r="F48" s="119">
        <v>78136550.023980036</v>
      </c>
      <c r="G48" s="119">
        <f t="shared" si="4"/>
        <v>134311200.77465996</v>
      </c>
      <c r="H48" s="119">
        <f t="shared" si="5"/>
        <v>15174884.076639999</v>
      </c>
      <c r="I48" s="119">
        <v>7731334.8499999996</v>
      </c>
      <c r="J48" s="178">
        <v>7443549.22664</v>
      </c>
      <c r="K48" s="119">
        <v>119136316.69801997</v>
      </c>
      <c r="L48" s="25">
        <f t="shared" si="13"/>
        <v>0.83737379858210581</v>
      </c>
      <c r="M48" s="25">
        <f t="shared" si="14"/>
        <v>8.285517122867396E-2</v>
      </c>
      <c r="N48" s="26">
        <f t="shared" si="15"/>
        <v>0.92022896981077973</v>
      </c>
      <c r="P48" s="179">
        <v>44</v>
      </c>
      <c r="Q48" s="129" t="s">
        <v>18</v>
      </c>
      <c r="R48" s="119">
        <v>250968444.01011994</v>
      </c>
      <c r="S48" s="119">
        <v>215560995.48028004</v>
      </c>
      <c r="T48" s="119">
        <v>75349225.28384009</v>
      </c>
      <c r="U48" s="119">
        <v>140211770.19643995</v>
      </c>
      <c r="V48" s="119">
        <v>18824211.220070001</v>
      </c>
      <c r="W48" s="119">
        <v>9674482.0250000004</v>
      </c>
      <c r="X48" s="178">
        <v>9149729.1950700004</v>
      </c>
      <c r="Y48" s="119">
        <v>121387558.97636996</v>
      </c>
      <c r="Z48" s="25">
        <v>0.80011124241719245</v>
      </c>
      <c r="AA48" s="25">
        <v>0.10273047670505593</v>
      </c>
      <c r="AB48" s="26">
        <v>0.90284171912224842</v>
      </c>
      <c r="AD48" s="84" t="str">
        <f t="shared" si="6"/>
        <v>富田林市</v>
      </c>
      <c r="AE48" s="118">
        <f t="shared" si="16"/>
        <v>9.2548181664938917E-2</v>
      </c>
      <c r="AF48" s="118">
        <f t="shared" si="7"/>
        <v>0.11263386591713222</v>
      </c>
      <c r="AG48" s="159">
        <f t="shared" si="8"/>
        <v>-2.0000000000000004</v>
      </c>
      <c r="AI48" s="118">
        <f t="shared" si="9"/>
        <v>9.5483742147729186E-2</v>
      </c>
      <c r="AJ48" s="118">
        <f t="shared" si="10"/>
        <v>0.119075048149572</v>
      </c>
      <c r="AK48" s="159">
        <f t="shared" si="11"/>
        <v>-2.3999999999999995</v>
      </c>
      <c r="AL48" s="160">
        <v>0</v>
      </c>
    </row>
    <row r="49" spans="2:38" s="97" customFormat="1" ht="13.5" customHeight="1">
      <c r="B49" s="128">
        <v>45</v>
      </c>
      <c r="C49" s="129" t="s">
        <v>41</v>
      </c>
      <c r="D49" s="119">
        <v>85373345.152890027</v>
      </c>
      <c r="E49" s="119">
        <f t="shared" si="3"/>
        <v>67347479.388889998</v>
      </c>
      <c r="F49" s="119">
        <v>29039716.713719998</v>
      </c>
      <c r="G49" s="119">
        <f t="shared" si="4"/>
        <v>38307762.675169997</v>
      </c>
      <c r="H49" s="119">
        <f t="shared" si="5"/>
        <v>5832699.0051700007</v>
      </c>
      <c r="I49" s="119">
        <v>3281742.2864000001</v>
      </c>
      <c r="J49" s="178">
        <v>2550956.7187700002</v>
      </c>
      <c r="K49" s="119">
        <v>32475063.669999998</v>
      </c>
      <c r="L49" s="27">
        <f t="shared" si="13"/>
        <v>0.83274175634438508</v>
      </c>
      <c r="M49" s="27">
        <f t="shared" si="14"/>
        <v>9.4107110699024998E-2</v>
      </c>
      <c r="N49" s="28">
        <f t="shared" si="15"/>
        <v>0.92684886704341007</v>
      </c>
      <c r="P49" s="179">
        <v>45</v>
      </c>
      <c r="Q49" s="129" t="s">
        <v>41</v>
      </c>
      <c r="R49" s="119">
        <v>81419531.011449918</v>
      </c>
      <c r="S49" s="119">
        <v>66781292.54324995</v>
      </c>
      <c r="T49" s="119">
        <v>28502418.858349968</v>
      </c>
      <c r="U49" s="119">
        <v>38278873.684899986</v>
      </c>
      <c r="V49" s="119">
        <v>6915329.7823300008</v>
      </c>
      <c r="W49" s="119">
        <v>3832630.5</v>
      </c>
      <c r="X49" s="178">
        <v>3082699.2823300012</v>
      </c>
      <c r="Y49" s="119">
        <v>31363543.902569983</v>
      </c>
      <c r="Z49" s="27">
        <v>0.80474959454686446</v>
      </c>
      <c r="AA49" s="27">
        <v>0.10821214354652495</v>
      </c>
      <c r="AB49" s="28">
        <v>0.91296173809338943</v>
      </c>
      <c r="AD49" s="84" t="str">
        <f t="shared" si="6"/>
        <v>池田市</v>
      </c>
      <c r="AE49" s="118">
        <f t="shared" si="16"/>
        <v>9.2421412481956358E-2</v>
      </c>
      <c r="AF49" s="118">
        <f t="shared" si="7"/>
        <v>0.11710516999707288</v>
      </c>
      <c r="AG49" s="159">
        <f t="shared" si="8"/>
        <v>-2.5000000000000009</v>
      </c>
      <c r="AI49" s="118">
        <f t="shared" si="9"/>
        <v>9.5483742147729186E-2</v>
      </c>
      <c r="AJ49" s="118">
        <f t="shared" si="10"/>
        <v>0.119075048149572</v>
      </c>
      <c r="AK49" s="159">
        <f t="shared" si="11"/>
        <v>-2.3999999999999995</v>
      </c>
      <c r="AL49" s="160">
        <v>0</v>
      </c>
    </row>
    <row r="50" spans="2:38" s="97" customFormat="1" ht="13.5" customHeight="1">
      <c r="B50" s="128">
        <v>46</v>
      </c>
      <c r="C50" s="129" t="s">
        <v>21</v>
      </c>
      <c r="D50" s="119">
        <v>97658106.300559923</v>
      </c>
      <c r="E50" s="119">
        <f t="shared" si="3"/>
        <v>79127669.483260021</v>
      </c>
      <c r="F50" s="119">
        <v>32975096.238620028</v>
      </c>
      <c r="G50" s="119">
        <f t="shared" si="4"/>
        <v>46152573.244639993</v>
      </c>
      <c r="H50" s="119">
        <f t="shared" si="5"/>
        <v>6968670.278409997</v>
      </c>
      <c r="I50" s="119">
        <v>3696722.959999999</v>
      </c>
      <c r="J50" s="178">
        <v>3271947.318409998</v>
      </c>
      <c r="K50" s="119">
        <v>39183902.966229998</v>
      </c>
      <c r="L50" s="25">
        <f t="shared" si="13"/>
        <v>0.8255379778609786</v>
      </c>
      <c r="M50" s="25">
        <f t="shared" si="14"/>
        <v>9.2548181664938917E-2</v>
      </c>
      <c r="N50" s="26">
        <f t="shared" si="15"/>
        <v>0.91808615952591754</v>
      </c>
      <c r="P50" s="179">
        <v>46</v>
      </c>
      <c r="Q50" s="129" t="s">
        <v>21</v>
      </c>
      <c r="R50" s="119">
        <v>92396475.213170007</v>
      </c>
      <c r="S50" s="119">
        <v>77161524.549669996</v>
      </c>
      <c r="T50" s="119">
        <v>31857245.97126</v>
      </c>
      <c r="U50" s="119">
        <v>45304278.57841</v>
      </c>
      <c r="V50" s="119">
        <v>8468929.6688599996</v>
      </c>
      <c r="W50" s="119">
        <v>4542093.0599999996</v>
      </c>
      <c r="X50" s="178">
        <v>3926836.6088599991</v>
      </c>
      <c r="Y50" s="119">
        <v>36835348.909549996</v>
      </c>
      <c r="Z50" s="25">
        <v>0.78998926790284651</v>
      </c>
      <c r="AA50" s="25">
        <v>0.11263386591713222</v>
      </c>
      <c r="AB50" s="26">
        <v>0.90262313381997872</v>
      </c>
      <c r="AD50" s="84" t="str">
        <f t="shared" si="6"/>
        <v>門真市</v>
      </c>
      <c r="AE50" s="118">
        <f t="shared" si="16"/>
        <v>9.229200079887219E-2</v>
      </c>
      <c r="AF50" s="118">
        <f t="shared" si="7"/>
        <v>0.1103693796947896</v>
      </c>
      <c r="AG50" s="159">
        <f t="shared" si="8"/>
        <v>-1.8000000000000003</v>
      </c>
      <c r="AI50" s="118">
        <f t="shared" si="9"/>
        <v>9.5483742147729186E-2</v>
      </c>
      <c r="AJ50" s="118">
        <f t="shared" si="10"/>
        <v>0.119075048149572</v>
      </c>
      <c r="AK50" s="159">
        <f t="shared" si="11"/>
        <v>-2.3999999999999995</v>
      </c>
      <c r="AL50" s="160">
        <v>0</v>
      </c>
    </row>
    <row r="51" spans="2:38" s="97" customFormat="1" ht="13.5" customHeight="1">
      <c r="B51" s="128">
        <v>47</v>
      </c>
      <c r="C51" s="129" t="s">
        <v>13</v>
      </c>
      <c r="D51" s="119">
        <v>219431991.14719981</v>
      </c>
      <c r="E51" s="119">
        <f t="shared" si="3"/>
        <v>177695192.26824999</v>
      </c>
      <c r="F51" s="119">
        <v>72558100.287760004</v>
      </c>
      <c r="G51" s="119">
        <f t="shared" si="4"/>
        <v>105137091.98048998</v>
      </c>
      <c r="H51" s="119">
        <f t="shared" si="5"/>
        <v>12073208.487920001</v>
      </c>
      <c r="I51" s="119">
        <v>6352557.549999998</v>
      </c>
      <c r="J51" s="178">
        <v>5720650.9379200023</v>
      </c>
      <c r="K51" s="119">
        <v>93063883.492569983</v>
      </c>
      <c r="L51" s="25">
        <f t="shared" si="13"/>
        <v>0.85734347415185663</v>
      </c>
      <c r="M51" s="25">
        <f t="shared" si="14"/>
        <v>7.5061553955614757E-2</v>
      </c>
      <c r="N51" s="26">
        <f t="shared" si="15"/>
        <v>0.93240502810747139</v>
      </c>
      <c r="P51" s="179">
        <v>47</v>
      </c>
      <c r="Q51" s="129" t="s">
        <v>13</v>
      </c>
      <c r="R51" s="119">
        <v>208114946.80748999</v>
      </c>
      <c r="S51" s="119">
        <v>177061121.32185993</v>
      </c>
      <c r="T51" s="119">
        <v>70109111.50082998</v>
      </c>
      <c r="U51" s="119">
        <v>106952009.82102995</v>
      </c>
      <c r="V51" s="119">
        <v>14861882.260949995</v>
      </c>
      <c r="W51" s="119">
        <v>7957934.1499999966</v>
      </c>
      <c r="X51" s="178">
        <v>6903948.1109499987</v>
      </c>
      <c r="Y51" s="119">
        <v>92090127.560079947</v>
      </c>
      <c r="Z51" s="25">
        <v>0.82509463991187437</v>
      </c>
      <c r="AA51" s="25">
        <v>9.3654714364179673E-2</v>
      </c>
      <c r="AB51" s="26">
        <v>0.91874935427605409</v>
      </c>
      <c r="AD51" s="84" t="str">
        <f t="shared" si="6"/>
        <v>茨木市</v>
      </c>
      <c r="AE51" s="118">
        <f t="shared" si="16"/>
        <v>9.0115622270264178E-2</v>
      </c>
      <c r="AF51" s="118">
        <f t="shared" si="7"/>
        <v>0.11449442788811284</v>
      </c>
      <c r="AG51" s="159">
        <f t="shared" si="8"/>
        <v>-2.4000000000000008</v>
      </c>
      <c r="AI51" s="118">
        <f t="shared" si="9"/>
        <v>9.5483742147729186E-2</v>
      </c>
      <c r="AJ51" s="118">
        <f t="shared" si="10"/>
        <v>0.119075048149572</v>
      </c>
      <c r="AK51" s="159">
        <f t="shared" si="11"/>
        <v>-2.3999999999999995</v>
      </c>
      <c r="AL51" s="160">
        <v>0</v>
      </c>
    </row>
    <row r="52" spans="2:38" s="97" customFormat="1" ht="13.5" customHeight="1">
      <c r="B52" s="128">
        <v>48</v>
      </c>
      <c r="C52" s="129" t="s">
        <v>22</v>
      </c>
      <c r="D52" s="119">
        <v>105863124.52701995</v>
      </c>
      <c r="E52" s="119">
        <f t="shared" si="3"/>
        <v>84051281.203019947</v>
      </c>
      <c r="F52" s="119">
        <v>35083948.93625997</v>
      </c>
      <c r="G52" s="119">
        <f t="shared" si="4"/>
        <v>48967332.266759977</v>
      </c>
      <c r="H52" s="119">
        <f t="shared" si="5"/>
        <v>9315368.1148699969</v>
      </c>
      <c r="I52" s="119">
        <v>4923979</v>
      </c>
      <c r="J52" s="178">
        <v>4391389.1148699969</v>
      </c>
      <c r="K52" s="119">
        <v>39651964.15188998</v>
      </c>
      <c r="L52" s="25">
        <f t="shared" si="13"/>
        <v>0.79019118460442805</v>
      </c>
      <c r="M52" s="25">
        <f t="shared" si="14"/>
        <v>0.11090213379475133</v>
      </c>
      <c r="N52" s="26">
        <f t="shared" si="15"/>
        <v>0.90109331839917939</v>
      </c>
      <c r="P52" s="179">
        <v>48</v>
      </c>
      <c r="Q52" s="129" t="s">
        <v>22</v>
      </c>
      <c r="R52" s="119">
        <v>102198103.83346009</v>
      </c>
      <c r="S52" s="119">
        <v>84365434.80170998</v>
      </c>
      <c r="T52" s="119">
        <v>32622194.446990024</v>
      </c>
      <c r="U52" s="119">
        <v>51743240.354719952</v>
      </c>
      <c r="V52" s="119">
        <v>11699672.810429998</v>
      </c>
      <c r="W52" s="119">
        <v>6164489.4499999993</v>
      </c>
      <c r="X52" s="178">
        <v>5535183.3604299985</v>
      </c>
      <c r="Y52" s="119">
        <v>40043567.544289954</v>
      </c>
      <c r="Z52" s="25">
        <v>0.73602933417767213</v>
      </c>
      <c r="AA52" s="25">
        <v>0.13908460611997317</v>
      </c>
      <c r="AB52" s="26">
        <v>0.87511394029764533</v>
      </c>
      <c r="AD52" s="84" t="str">
        <f t="shared" si="6"/>
        <v>堺市東区</v>
      </c>
      <c r="AE52" s="118">
        <f t="shared" si="16"/>
        <v>8.9572370152322556E-2</v>
      </c>
      <c r="AF52" s="118">
        <f t="shared" si="7"/>
        <v>0.11048239229364538</v>
      </c>
      <c r="AG52" s="159">
        <f t="shared" si="8"/>
        <v>-2.0000000000000004</v>
      </c>
      <c r="AI52" s="118">
        <f t="shared" si="9"/>
        <v>9.5483742147729186E-2</v>
      </c>
      <c r="AJ52" s="118">
        <f t="shared" si="10"/>
        <v>0.119075048149572</v>
      </c>
      <c r="AK52" s="159">
        <f t="shared" si="11"/>
        <v>-2.3999999999999995</v>
      </c>
      <c r="AL52" s="160">
        <v>0</v>
      </c>
    </row>
    <row r="53" spans="2:38" s="97" customFormat="1" ht="13.5" customHeight="1">
      <c r="B53" s="128">
        <v>49</v>
      </c>
      <c r="C53" s="129" t="s">
        <v>23</v>
      </c>
      <c r="D53" s="119">
        <v>117249005.19391996</v>
      </c>
      <c r="E53" s="119">
        <f t="shared" si="3"/>
        <v>91768951.834699988</v>
      </c>
      <c r="F53" s="119">
        <v>38691118.283739969</v>
      </c>
      <c r="G53" s="119">
        <f t="shared" si="4"/>
        <v>53077833.550960027</v>
      </c>
      <c r="H53" s="119">
        <f t="shared" si="5"/>
        <v>7427309.1491399985</v>
      </c>
      <c r="I53" s="119">
        <v>4020247.3</v>
      </c>
      <c r="J53" s="178">
        <v>3407061.8491399982</v>
      </c>
      <c r="K53" s="119">
        <v>45650524.401820026</v>
      </c>
      <c r="L53" s="25">
        <f t="shared" si="13"/>
        <v>0.8389513788181614</v>
      </c>
      <c r="M53" s="25">
        <f t="shared" si="14"/>
        <v>8.717225464487062E-2</v>
      </c>
      <c r="N53" s="26">
        <f t="shared" si="15"/>
        <v>0.92612363346303195</v>
      </c>
      <c r="P53" s="179">
        <v>49</v>
      </c>
      <c r="Q53" s="129" t="s">
        <v>23</v>
      </c>
      <c r="R53" s="119">
        <v>115434173.21958002</v>
      </c>
      <c r="S53" s="119">
        <v>96040151.162279993</v>
      </c>
      <c r="T53" s="119">
        <v>37316644.693690009</v>
      </c>
      <c r="U53" s="119">
        <v>58723506.468589976</v>
      </c>
      <c r="V53" s="119">
        <v>9990817.7988000028</v>
      </c>
      <c r="W53" s="119">
        <v>5449298.8499999996</v>
      </c>
      <c r="X53" s="178">
        <v>4541518.9488000032</v>
      </c>
      <c r="Y53" s="119">
        <v>48732688.66978997</v>
      </c>
      <c r="Z53" s="25">
        <v>0.78881095555725422</v>
      </c>
      <c r="AA53" s="25">
        <v>0.11518899055017098</v>
      </c>
      <c r="AB53" s="26">
        <v>0.90399994610742529</v>
      </c>
      <c r="AD53" s="84" t="str">
        <f t="shared" si="6"/>
        <v>城東区</v>
      </c>
      <c r="AE53" s="118">
        <f t="shared" si="16"/>
        <v>8.9492000694812529E-2</v>
      </c>
      <c r="AF53" s="118">
        <f t="shared" si="7"/>
        <v>0.11022013353208417</v>
      </c>
      <c r="AG53" s="159">
        <f t="shared" si="8"/>
        <v>-2.1000000000000005</v>
      </c>
      <c r="AI53" s="118">
        <f t="shared" si="9"/>
        <v>9.5483742147729186E-2</v>
      </c>
      <c r="AJ53" s="118">
        <f t="shared" si="10"/>
        <v>0.119075048149572</v>
      </c>
      <c r="AK53" s="159">
        <f t="shared" si="11"/>
        <v>-2.3999999999999995</v>
      </c>
      <c r="AL53" s="160">
        <v>0</v>
      </c>
    </row>
    <row r="54" spans="2:38" s="97" customFormat="1" ht="13.5" customHeight="1">
      <c r="B54" s="128">
        <v>50</v>
      </c>
      <c r="C54" s="129" t="s">
        <v>14</v>
      </c>
      <c r="D54" s="119">
        <v>108773942.88847996</v>
      </c>
      <c r="E54" s="119">
        <f t="shared" si="3"/>
        <v>87481679.361560017</v>
      </c>
      <c r="F54" s="119">
        <v>30890377.289800022</v>
      </c>
      <c r="G54" s="119">
        <f t="shared" si="4"/>
        <v>56591302.071759999</v>
      </c>
      <c r="H54" s="119">
        <f t="shared" si="5"/>
        <v>9931219.9970399998</v>
      </c>
      <c r="I54" s="119">
        <v>5540590.8499999996</v>
      </c>
      <c r="J54" s="178">
        <v>4390629.1470399993</v>
      </c>
      <c r="K54" s="119">
        <v>46660082.074720003</v>
      </c>
      <c r="L54" s="25">
        <f t="shared" si="13"/>
        <v>0.75671652612570339</v>
      </c>
      <c r="M54" s="25">
        <f t="shared" si="14"/>
        <v>0.13572694892529752</v>
      </c>
      <c r="N54" s="26">
        <f t="shared" si="15"/>
        <v>0.89244347505100097</v>
      </c>
      <c r="P54" s="179">
        <v>50</v>
      </c>
      <c r="Q54" s="129" t="s">
        <v>14</v>
      </c>
      <c r="R54" s="119">
        <v>105937250.95791002</v>
      </c>
      <c r="S54" s="119">
        <v>90050509.989710033</v>
      </c>
      <c r="T54" s="119">
        <v>29810813.839300007</v>
      </c>
      <c r="U54" s="119">
        <v>60239696.150410026</v>
      </c>
      <c r="V54" s="119">
        <v>11442100.906909999</v>
      </c>
      <c r="W54" s="119">
        <v>6304028.8249999993</v>
      </c>
      <c r="X54" s="178">
        <v>5138072.0819099983</v>
      </c>
      <c r="Y54" s="119">
        <v>48797595.243500024</v>
      </c>
      <c r="Z54" s="25">
        <v>0.72263533431995342</v>
      </c>
      <c r="AA54" s="25">
        <v>0.15281414328618231</v>
      </c>
      <c r="AB54" s="26">
        <v>0.87544947760613578</v>
      </c>
      <c r="AD54" s="84" t="str">
        <f t="shared" si="6"/>
        <v>浪速区</v>
      </c>
      <c r="AE54" s="118">
        <f t="shared" si="16"/>
        <v>8.7945360037181647E-2</v>
      </c>
      <c r="AF54" s="118">
        <f t="shared" si="7"/>
        <v>0.10705735895029994</v>
      </c>
      <c r="AG54" s="159">
        <f t="shared" si="8"/>
        <v>-1.9000000000000004</v>
      </c>
      <c r="AI54" s="118">
        <f t="shared" si="9"/>
        <v>9.5483742147729186E-2</v>
      </c>
      <c r="AJ54" s="118">
        <f t="shared" si="10"/>
        <v>0.119075048149572</v>
      </c>
      <c r="AK54" s="159">
        <f t="shared" si="11"/>
        <v>-2.3999999999999995</v>
      </c>
      <c r="AL54" s="160">
        <v>0</v>
      </c>
    </row>
    <row r="55" spans="2:38" s="97" customFormat="1" ht="13.5" customHeight="1">
      <c r="B55" s="128">
        <v>51</v>
      </c>
      <c r="C55" s="129" t="s">
        <v>42</v>
      </c>
      <c r="D55" s="119">
        <v>141219685.27207005</v>
      </c>
      <c r="E55" s="119">
        <f t="shared" si="3"/>
        <v>111709672.00070998</v>
      </c>
      <c r="F55" s="119">
        <v>44314364.331949972</v>
      </c>
      <c r="G55" s="119">
        <f t="shared" si="4"/>
        <v>67395307.668760002</v>
      </c>
      <c r="H55" s="119">
        <f t="shared" si="5"/>
        <v>10318229.066580001</v>
      </c>
      <c r="I55" s="119">
        <v>5934505.8399999971</v>
      </c>
      <c r="J55" s="178">
        <v>4383723.2265800033</v>
      </c>
      <c r="K55" s="119">
        <v>57077078.602179997</v>
      </c>
      <c r="L55" s="27">
        <f t="shared" si="13"/>
        <v>0.81113418886576882</v>
      </c>
      <c r="M55" s="27">
        <f t="shared" si="14"/>
        <v>0.10862573915738145</v>
      </c>
      <c r="N55" s="28">
        <f t="shared" si="15"/>
        <v>0.91975992802315032</v>
      </c>
      <c r="P55" s="179">
        <v>51</v>
      </c>
      <c r="Q55" s="129" t="s">
        <v>42</v>
      </c>
      <c r="R55" s="119">
        <v>134347044.39414996</v>
      </c>
      <c r="S55" s="119">
        <v>113381716.03245002</v>
      </c>
      <c r="T55" s="119">
        <v>40579254.327160023</v>
      </c>
      <c r="U55" s="119">
        <v>72802461.705290005</v>
      </c>
      <c r="V55" s="119">
        <v>13152696.963089999</v>
      </c>
      <c r="W55" s="119">
        <v>7686557.96</v>
      </c>
      <c r="X55" s="178">
        <v>5466139.0030899988</v>
      </c>
      <c r="Y55" s="119">
        <v>59649764.742200002</v>
      </c>
      <c r="Z55" s="27">
        <v>0.75521646530122144</v>
      </c>
      <c r="AA55" s="27">
        <v>0.14305376550497192</v>
      </c>
      <c r="AB55" s="28">
        <v>0.89827023080619339</v>
      </c>
      <c r="AD55" s="84" t="str">
        <f t="shared" si="6"/>
        <v>松原市</v>
      </c>
      <c r="AE55" s="118">
        <f t="shared" si="16"/>
        <v>8.717225464487062E-2</v>
      </c>
      <c r="AF55" s="118">
        <f t="shared" si="7"/>
        <v>0.11518899055017098</v>
      </c>
      <c r="AG55" s="159">
        <f t="shared" si="8"/>
        <v>-2.8000000000000012</v>
      </c>
      <c r="AI55" s="118">
        <f t="shared" si="9"/>
        <v>9.5483742147729186E-2</v>
      </c>
      <c r="AJ55" s="118">
        <f t="shared" si="10"/>
        <v>0.119075048149572</v>
      </c>
      <c r="AK55" s="159">
        <f t="shared" si="11"/>
        <v>-2.3999999999999995</v>
      </c>
      <c r="AL55" s="160">
        <v>0</v>
      </c>
    </row>
    <row r="56" spans="2:38" s="97" customFormat="1" ht="13.5" customHeight="1">
      <c r="B56" s="128">
        <v>52</v>
      </c>
      <c r="C56" s="129" t="s">
        <v>4</v>
      </c>
      <c r="D56" s="119">
        <v>110396659.99381001</v>
      </c>
      <c r="E56" s="119">
        <f t="shared" si="3"/>
        <v>90163309.658729926</v>
      </c>
      <c r="F56" s="119">
        <v>33376906.13679</v>
      </c>
      <c r="G56" s="119">
        <f t="shared" si="4"/>
        <v>56786403.521939926</v>
      </c>
      <c r="H56" s="119">
        <f t="shared" si="5"/>
        <v>7656159.220660002</v>
      </c>
      <c r="I56" s="119">
        <v>4120363.45</v>
      </c>
      <c r="J56" s="178">
        <v>3535795.7706600018</v>
      </c>
      <c r="K56" s="119">
        <v>49130244.301279925</v>
      </c>
      <c r="L56" s="25">
        <f t="shared" si="13"/>
        <v>0.81341488494790359</v>
      </c>
      <c r="M56" s="25">
        <f t="shared" si="14"/>
        <v>0.10041568705887344</v>
      </c>
      <c r="N56" s="26">
        <f t="shared" si="15"/>
        <v>0.91383057200677709</v>
      </c>
      <c r="P56" s="179">
        <v>52</v>
      </c>
      <c r="Q56" s="129" t="s">
        <v>4</v>
      </c>
      <c r="R56" s="119">
        <v>105479734.74031001</v>
      </c>
      <c r="S56" s="119">
        <v>89743209.725470006</v>
      </c>
      <c r="T56" s="119">
        <v>31438901.436429985</v>
      </c>
      <c r="U56" s="119">
        <v>58304308.289040014</v>
      </c>
      <c r="V56" s="119">
        <v>9373689.4643099941</v>
      </c>
      <c r="W56" s="119">
        <v>5047941.3499999996</v>
      </c>
      <c r="X56" s="178">
        <v>4325748.1143099954</v>
      </c>
      <c r="Y56" s="119">
        <v>48930618.824730016</v>
      </c>
      <c r="Z56" s="25">
        <v>0.77032358746574847</v>
      </c>
      <c r="AA56" s="25">
        <v>0.12368588316965866</v>
      </c>
      <c r="AB56" s="26">
        <v>0.89400947063540714</v>
      </c>
      <c r="AD56" s="84" t="str">
        <f t="shared" si="6"/>
        <v>豊能町</v>
      </c>
      <c r="AE56" s="118">
        <f t="shared" si="16"/>
        <v>8.6154990164659634E-2</v>
      </c>
      <c r="AF56" s="118">
        <f t="shared" si="7"/>
        <v>0.1056722898923925</v>
      </c>
      <c r="AG56" s="159">
        <f t="shared" si="8"/>
        <v>-2.0000000000000004</v>
      </c>
      <c r="AI56" s="118">
        <f t="shared" si="9"/>
        <v>9.5483742147729186E-2</v>
      </c>
      <c r="AJ56" s="118">
        <f t="shared" si="10"/>
        <v>0.119075048149572</v>
      </c>
      <c r="AK56" s="159">
        <f t="shared" si="11"/>
        <v>-2.3999999999999995</v>
      </c>
      <c r="AL56" s="160">
        <v>0</v>
      </c>
    </row>
    <row r="57" spans="2:38" s="97" customFormat="1" ht="13.5" customHeight="1">
      <c r="B57" s="128">
        <v>53</v>
      </c>
      <c r="C57" s="129" t="s">
        <v>19</v>
      </c>
      <c r="D57" s="119">
        <v>64302964.247549988</v>
      </c>
      <c r="E57" s="119">
        <f t="shared" si="3"/>
        <v>52064633.431680009</v>
      </c>
      <c r="F57" s="119">
        <v>21181237.433270015</v>
      </c>
      <c r="G57" s="119">
        <f t="shared" si="4"/>
        <v>30883395.998409994</v>
      </c>
      <c r="H57" s="119">
        <f t="shared" si="5"/>
        <v>4425302.2640000004</v>
      </c>
      <c r="I57" s="119">
        <v>2616530.3000000003</v>
      </c>
      <c r="J57" s="178">
        <v>1808771.9640000004</v>
      </c>
      <c r="K57" s="119">
        <v>26458093.734409992</v>
      </c>
      <c r="L57" s="25">
        <f t="shared" si="13"/>
        <v>0.82718077817941982</v>
      </c>
      <c r="M57" s="25">
        <f t="shared" si="14"/>
        <v>0.10218211171574096</v>
      </c>
      <c r="N57" s="26">
        <f t="shared" si="15"/>
        <v>0.9293628898951608</v>
      </c>
      <c r="P57" s="179">
        <v>53</v>
      </c>
      <c r="Q57" s="129" t="s">
        <v>19</v>
      </c>
      <c r="R57" s="119">
        <v>63762026.651460059</v>
      </c>
      <c r="S57" s="119">
        <v>53825184.685309984</v>
      </c>
      <c r="T57" s="119">
        <v>19702764.972529985</v>
      </c>
      <c r="U57" s="119">
        <v>34122419.712779999</v>
      </c>
      <c r="V57" s="119">
        <v>5852154.5794600006</v>
      </c>
      <c r="W57" s="119">
        <v>3474462.1</v>
      </c>
      <c r="X57" s="178">
        <v>2377692.4794600001</v>
      </c>
      <c r="Y57" s="119">
        <v>28270265.133319996</v>
      </c>
      <c r="Z57" s="25">
        <v>0.77099694766973781</v>
      </c>
      <c r="AA57" s="25">
        <v>0.1359605962731133</v>
      </c>
      <c r="AB57" s="26">
        <v>0.90695754394285122</v>
      </c>
      <c r="AD57" s="84" t="str">
        <f t="shared" si="6"/>
        <v>此花区</v>
      </c>
      <c r="AE57" s="118">
        <f t="shared" si="16"/>
        <v>8.5688461088691298E-2</v>
      </c>
      <c r="AF57" s="118">
        <f t="shared" si="7"/>
        <v>0.10786440124749892</v>
      </c>
      <c r="AG57" s="159">
        <f t="shared" si="8"/>
        <v>-2.2000000000000006</v>
      </c>
      <c r="AI57" s="118">
        <f t="shared" si="9"/>
        <v>9.5483742147729186E-2</v>
      </c>
      <c r="AJ57" s="118">
        <f t="shared" si="10"/>
        <v>0.119075048149572</v>
      </c>
      <c r="AK57" s="159">
        <f t="shared" si="11"/>
        <v>-2.3999999999999995</v>
      </c>
      <c r="AL57" s="160">
        <v>0</v>
      </c>
    </row>
    <row r="58" spans="2:38" s="97" customFormat="1" ht="13.5" customHeight="1">
      <c r="B58" s="128">
        <v>54</v>
      </c>
      <c r="C58" s="129" t="s">
        <v>24</v>
      </c>
      <c r="D58" s="119">
        <v>107362074.60889</v>
      </c>
      <c r="E58" s="119">
        <f t="shared" si="3"/>
        <v>85096300.947740048</v>
      </c>
      <c r="F58" s="119">
        <v>34900361.041190028</v>
      </c>
      <c r="G58" s="119">
        <f t="shared" si="4"/>
        <v>50195939.906550013</v>
      </c>
      <c r="H58" s="119">
        <f t="shared" si="5"/>
        <v>6422194.437119999</v>
      </c>
      <c r="I58" s="119">
        <v>3491732.94</v>
      </c>
      <c r="J58" s="178">
        <v>2930461.497119999</v>
      </c>
      <c r="K58" s="119">
        <v>43773745.469430014</v>
      </c>
      <c r="L58" s="25">
        <f t="shared" si="13"/>
        <v>0.84458380265250121</v>
      </c>
      <c r="M58" s="25">
        <f t="shared" si="14"/>
        <v>8.4499443453655496E-2</v>
      </c>
      <c r="N58" s="26">
        <f t="shared" si="15"/>
        <v>0.92908324610615667</v>
      </c>
      <c r="P58" s="179">
        <v>54</v>
      </c>
      <c r="Q58" s="129" t="s">
        <v>24</v>
      </c>
      <c r="R58" s="119">
        <v>104496510.91804007</v>
      </c>
      <c r="S58" s="119">
        <v>87401925.583279982</v>
      </c>
      <c r="T58" s="119">
        <v>32907985.464340009</v>
      </c>
      <c r="U58" s="119">
        <v>54493940.118939973</v>
      </c>
      <c r="V58" s="119">
        <v>8531814.1832000017</v>
      </c>
      <c r="W58" s="119">
        <v>4779995.25</v>
      </c>
      <c r="X58" s="178">
        <v>3751818.9332000008</v>
      </c>
      <c r="Y58" s="119">
        <v>45962125.935739972</v>
      </c>
      <c r="Z58" s="25">
        <v>0.79411545770573055</v>
      </c>
      <c r="AA58" s="25">
        <v>0.11534793340352828</v>
      </c>
      <c r="AB58" s="26">
        <v>0.90946339110925889</v>
      </c>
      <c r="AD58" s="84" t="str">
        <f t="shared" si="6"/>
        <v>田尻町</v>
      </c>
      <c r="AE58" s="118">
        <f t="shared" si="16"/>
        <v>8.5558464735652789E-2</v>
      </c>
      <c r="AF58" s="118">
        <f t="shared" si="7"/>
        <v>9.4832351959585448E-2</v>
      </c>
      <c r="AG58" s="159">
        <f t="shared" si="8"/>
        <v>-0.9000000000000008</v>
      </c>
      <c r="AI58" s="118">
        <f t="shared" si="9"/>
        <v>9.5483742147729186E-2</v>
      </c>
      <c r="AJ58" s="118">
        <f t="shared" si="10"/>
        <v>0.119075048149572</v>
      </c>
      <c r="AK58" s="159">
        <f t="shared" si="11"/>
        <v>-2.3999999999999995</v>
      </c>
      <c r="AL58" s="160">
        <v>0</v>
      </c>
    </row>
    <row r="59" spans="2:38" s="97" customFormat="1" ht="13.5" customHeight="1">
      <c r="B59" s="128">
        <v>55</v>
      </c>
      <c r="C59" s="129" t="s">
        <v>15</v>
      </c>
      <c r="D59" s="119">
        <v>109065422.23362012</v>
      </c>
      <c r="E59" s="119">
        <f t="shared" si="3"/>
        <v>89832716.538179979</v>
      </c>
      <c r="F59" s="119">
        <v>36541870.368549973</v>
      </c>
      <c r="G59" s="119">
        <f t="shared" si="4"/>
        <v>53290846.169630006</v>
      </c>
      <c r="H59" s="119">
        <f t="shared" si="5"/>
        <v>7260809.8746699989</v>
      </c>
      <c r="I59" s="119">
        <v>4042637.0000000005</v>
      </c>
      <c r="J59" s="178">
        <v>3218172.8746699989</v>
      </c>
      <c r="K59" s="119">
        <v>46030036.294960007</v>
      </c>
      <c r="L59" s="25">
        <f t="shared" si="13"/>
        <v>0.83423822847475482</v>
      </c>
      <c r="M59" s="25">
        <f t="shared" si="14"/>
        <v>9.229200079887219E-2</v>
      </c>
      <c r="N59" s="26">
        <f t="shared" si="15"/>
        <v>0.92653022927362705</v>
      </c>
      <c r="P59" s="179">
        <v>55</v>
      </c>
      <c r="Q59" s="129" t="s">
        <v>15</v>
      </c>
      <c r="R59" s="119">
        <v>108326060.34539001</v>
      </c>
      <c r="S59" s="119">
        <v>93087810.732999951</v>
      </c>
      <c r="T59" s="119">
        <v>35933899.305649973</v>
      </c>
      <c r="U59" s="119">
        <v>57153911.427349985</v>
      </c>
      <c r="V59" s="119">
        <v>8882378.6663600095</v>
      </c>
      <c r="W59" s="119">
        <v>4946344.8000000054</v>
      </c>
      <c r="X59" s="178">
        <v>3936033.8663600031</v>
      </c>
      <c r="Y59" s="119">
        <v>48271532.760989979</v>
      </c>
      <c r="Z59" s="25">
        <v>0.8018046328633649</v>
      </c>
      <c r="AA59" s="25">
        <v>0.1103693796947896</v>
      </c>
      <c r="AB59" s="26">
        <v>0.91217401255815445</v>
      </c>
      <c r="AD59" s="84" t="str">
        <f t="shared" si="6"/>
        <v>堺市堺区</v>
      </c>
      <c r="AE59" s="118">
        <f t="shared" si="16"/>
        <v>8.5289172439641528E-2</v>
      </c>
      <c r="AF59" s="118">
        <f t="shared" si="7"/>
        <v>0.10631659544734166</v>
      </c>
      <c r="AG59" s="159">
        <f t="shared" si="8"/>
        <v>-2.0999999999999992</v>
      </c>
      <c r="AI59" s="118">
        <f t="shared" si="9"/>
        <v>9.5483742147729186E-2</v>
      </c>
      <c r="AJ59" s="118">
        <f t="shared" si="10"/>
        <v>0.119075048149572</v>
      </c>
      <c r="AK59" s="159">
        <f t="shared" si="11"/>
        <v>-2.3999999999999995</v>
      </c>
      <c r="AL59" s="160">
        <v>0</v>
      </c>
    </row>
    <row r="60" spans="2:38" s="97" customFormat="1" ht="13.5" customHeight="1">
      <c r="B60" s="128">
        <v>56</v>
      </c>
      <c r="C60" s="129" t="s">
        <v>9</v>
      </c>
      <c r="D60" s="119">
        <v>66308062.143969983</v>
      </c>
      <c r="E60" s="119">
        <f t="shared" si="3"/>
        <v>54182155.405510016</v>
      </c>
      <c r="F60" s="119">
        <v>23885798.146980003</v>
      </c>
      <c r="G60" s="119">
        <f t="shared" si="4"/>
        <v>30296357.258530013</v>
      </c>
      <c r="H60" s="119">
        <f t="shared" si="5"/>
        <v>3485653.2134200004</v>
      </c>
      <c r="I60" s="119">
        <v>1867946.2999999998</v>
      </c>
      <c r="J60" s="178">
        <v>1617706.9134200006</v>
      </c>
      <c r="K60" s="119">
        <v>26810704.045110013</v>
      </c>
      <c r="L60" s="25">
        <f t="shared" si="13"/>
        <v>0.87265369426252226</v>
      </c>
      <c r="M60" s="25">
        <f t="shared" si="14"/>
        <v>6.8244327836501764E-2</v>
      </c>
      <c r="N60" s="26">
        <f t="shared" si="15"/>
        <v>0.94089802209902407</v>
      </c>
      <c r="P60" s="179">
        <v>56</v>
      </c>
      <c r="Q60" s="129" t="s">
        <v>9</v>
      </c>
      <c r="R60" s="119">
        <v>65171523.547629923</v>
      </c>
      <c r="S60" s="119">
        <v>55991556.014129966</v>
      </c>
      <c r="T60" s="119">
        <v>22862215.314829994</v>
      </c>
      <c r="U60" s="119">
        <v>33129340.699299969</v>
      </c>
      <c r="V60" s="119">
        <v>4446455.1508499999</v>
      </c>
      <c r="W60" s="119">
        <v>2364504.2999999998</v>
      </c>
      <c r="X60" s="178">
        <v>2081950.8508499996</v>
      </c>
      <c r="Y60" s="119">
        <v>28682885.548449971</v>
      </c>
      <c r="Z60" s="25">
        <v>0.83717789716500268</v>
      </c>
      <c r="AA60" s="25">
        <v>8.6584379967218697E-2</v>
      </c>
      <c r="AB60" s="26">
        <v>0.92376227713222148</v>
      </c>
      <c r="AD60" s="84" t="str">
        <f t="shared" si="6"/>
        <v>羽曳野市</v>
      </c>
      <c r="AE60" s="118">
        <f t="shared" si="16"/>
        <v>8.4499443453655496E-2</v>
      </c>
      <c r="AF60" s="118">
        <f t="shared" si="7"/>
        <v>0.11534793340352828</v>
      </c>
      <c r="AG60" s="159">
        <f t="shared" si="8"/>
        <v>-3.1</v>
      </c>
      <c r="AI60" s="118">
        <f t="shared" si="9"/>
        <v>9.5483742147729186E-2</v>
      </c>
      <c r="AJ60" s="118">
        <f t="shared" si="10"/>
        <v>0.119075048149572</v>
      </c>
      <c r="AK60" s="159">
        <f t="shared" si="11"/>
        <v>-2.3999999999999995</v>
      </c>
      <c r="AL60" s="160">
        <v>0</v>
      </c>
    </row>
    <row r="61" spans="2:38" s="97" customFormat="1" ht="13.5" customHeight="1">
      <c r="B61" s="128">
        <v>57</v>
      </c>
      <c r="C61" s="129" t="s">
        <v>43</v>
      </c>
      <c r="D61" s="119">
        <v>54700616.48897998</v>
      </c>
      <c r="E61" s="119">
        <f t="shared" si="3"/>
        <v>44407034.186369985</v>
      </c>
      <c r="F61" s="119">
        <v>16057873.682169998</v>
      </c>
      <c r="G61" s="119">
        <f t="shared" si="4"/>
        <v>28349160.504199989</v>
      </c>
      <c r="H61" s="119">
        <f t="shared" si="5"/>
        <v>3953486.97707</v>
      </c>
      <c r="I61" s="119">
        <v>2261714.2999999998</v>
      </c>
      <c r="J61" s="178">
        <v>1691772.6770700004</v>
      </c>
      <c r="K61" s="119">
        <v>24395673.527129989</v>
      </c>
      <c r="L61" s="25">
        <f t="shared" si="13"/>
        <v>0.80243787294670899</v>
      </c>
      <c r="M61" s="25">
        <f t="shared" si="14"/>
        <v>0.11302151505403411</v>
      </c>
      <c r="N61" s="26">
        <f t="shared" si="15"/>
        <v>0.91545938800074311</v>
      </c>
      <c r="P61" s="179">
        <v>57</v>
      </c>
      <c r="Q61" s="129" t="s">
        <v>43</v>
      </c>
      <c r="R61" s="119">
        <v>51670459.083920024</v>
      </c>
      <c r="S61" s="119">
        <v>43789193.805959992</v>
      </c>
      <c r="T61" s="119">
        <v>15087986.65165001</v>
      </c>
      <c r="U61" s="119">
        <v>28701207.154309981</v>
      </c>
      <c r="V61" s="119">
        <v>4963467.807</v>
      </c>
      <c r="W61" s="119">
        <v>2882364.8999999994</v>
      </c>
      <c r="X61" s="178">
        <v>2081102.9070000008</v>
      </c>
      <c r="Y61" s="119">
        <v>23737739.347309981</v>
      </c>
      <c r="Z61" s="25">
        <v>0.75246345260212255</v>
      </c>
      <c r="AA61" s="25">
        <v>0.14374842014298742</v>
      </c>
      <c r="AB61" s="26">
        <v>0.89621187274511005</v>
      </c>
      <c r="AD61" s="84" t="str">
        <f t="shared" si="6"/>
        <v>枚方市</v>
      </c>
      <c r="AE61" s="118">
        <f t="shared" si="16"/>
        <v>8.4342781812670867E-2</v>
      </c>
      <c r="AF61" s="118">
        <f t="shared" si="7"/>
        <v>0.10413209940211017</v>
      </c>
      <c r="AG61" s="159">
        <f t="shared" si="8"/>
        <v>-1.9999999999999991</v>
      </c>
      <c r="AI61" s="118">
        <f t="shared" si="9"/>
        <v>9.5483742147729186E-2</v>
      </c>
      <c r="AJ61" s="118">
        <f t="shared" si="10"/>
        <v>0.119075048149572</v>
      </c>
      <c r="AK61" s="159">
        <f t="shared" si="11"/>
        <v>-2.3999999999999995</v>
      </c>
      <c r="AL61" s="160">
        <v>0</v>
      </c>
    </row>
    <row r="62" spans="2:38" s="97" customFormat="1" ht="13.5" customHeight="1">
      <c r="B62" s="128">
        <v>58</v>
      </c>
      <c r="C62" s="129" t="s">
        <v>25</v>
      </c>
      <c r="D62" s="119">
        <v>58597700.156619966</v>
      </c>
      <c r="E62" s="119">
        <f t="shared" si="3"/>
        <v>47899193.860220008</v>
      </c>
      <c r="F62" s="119">
        <v>18123184.539380021</v>
      </c>
      <c r="G62" s="119">
        <f t="shared" si="4"/>
        <v>29776009.320839986</v>
      </c>
      <c r="H62" s="119">
        <f t="shared" si="5"/>
        <v>3817256.5887000011</v>
      </c>
      <c r="I62" s="119">
        <v>2092773.5</v>
      </c>
      <c r="J62" s="178">
        <v>1724483.0887000009</v>
      </c>
      <c r="K62" s="119">
        <v>25958752.732139986</v>
      </c>
      <c r="L62" s="25">
        <f t="shared" si="13"/>
        <v>0.82601732725352717</v>
      </c>
      <c r="M62" s="25">
        <f t="shared" si="14"/>
        <v>9.538429459021254E-2</v>
      </c>
      <c r="N62" s="26">
        <f t="shared" si="15"/>
        <v>0.92140162184373964</v>
      </c>
      <c r="P62" s="179">
        <v>58</v>
      </c>
      <c r="Q62" s="129" t="s">
        <v>25</v>
      </c>
      <c r="R62" s="119">
        <v>59775628.26414004</v>
      </c>
      <c r="S62" s="119">
        <v>50832455.05244001</v>
      </c>
      <c r="T62" s="119">
        <v>17234988.120239988</v>
      </c>
      <c r="U62" s="119">
        <v>33597466.932200022</v>
      </c>
      <c r="V62" s="119">
        <v>5294469.5358100012</v>
      </c>
      <c r="W62" s="119">
        <v>2916762.85</v>
      </c>
      <c r="X62" s="178">
        <v>2377706.6858100006</v>
      </c>
      <c r="Y62" s="119">
        <v>28302997.396390021</v>
      </c>
      <c r="Z62" s="25">
        <v>0.7649979144354484</v>
      </c>
      <c r="AA62" s="25">
        <v>0.12946440586938593</v>
      </c>
      <c r="AB62" s="26">
        <v>0.89446232030483441</v>
      </c>
      <c r="AD62" s="84" t="str">
        <f t="shared" si="6"/>
        <v>西成区</v>
      </c>
      <c r="AE62" s="118">
        <f t="shared" si="16"/>
        <v>8.3300091291339362E-2</v>
      </c>
      <c r="AF62" s="118">
        <f t="shared" si="7"/>
        <v>0.10232844404051333</v>
      </c>
      <c r="AG62" s="159">
        <f t="shared" si="8"/>
        <v>-1.899999999999999</v>
      </c>
      <c r="AI62" s="118">
        <f t="shared" si="9"/>
        <v>9.5483742147729186E-2</v>
      </c>
      <c r="AJ62" s="118">
        <f t="shared" si="10"/>
        <v>0.119075048149572</v>
      </c>
      <c r="AK62" s="159">
        <f t="shared" si="11"/>
        <v>-2.3999999999999995</v>
      </c>
      <c r="AL62" s="160">
        <v>0</v>
      </c>
    </row>
    <row r="63" spans="2:38" s="97" customFormat="1" ht="13.5" customHeight="1">
      <c r="B63" s="128">
        <v>59</v>
      </c>
      <c r="C63" s="129" t="s">
        <v>20</v>
      </c>
      <c r="D63" s="119">
        <v>458006601.53174013</v>
      </c>
      <c r="E63" s="119">
        <f t="shared" si="3"/>
        <v>370839630.72755003</v>
      </c>
      <c r="F63" s="119">
        <v>134522620.39100006</v>
      </c>
      <c r="G63" s="119">
        <f t="shared" si="4"/>
        <v>236317010.33654994</v>
      </c>
      <c r="H63" s="119">
        <f t="shared" si="5"/>
        <v>36290474.221889988</v>
      </c>
      <c r="I63" s="119">
        <v>20490161.104200002</v>
      </c>
      <c r="J63" s="178">
        <v>15800313.117689988</v>
      </c>
      <c r="K63" s="119">
        <v>200026536.11465994</v>
      </c>
      <c r="L63" s="27">
        <f t="shared" si="13"/>
        <v>0.78754278584944382</v>
      </c>
      <c r="M63" s="27">
        <f t="shared" si="14"/>
        <v>0.11995661779113832</v>
      </c>
      <c r="N63" s="28">
        <f t="shared" si="15"/>
        <v>0.90749940364058213</v>
      </c>
      <c r="P63" s="179">
        <v>59</v>
      </c>
      <c r="Q63" s="129" t="s">
        <v>20</v>
      </c>
      <c r="R63" s="119">
        <v>445416669.04962021</v>
      </c>
      <c r="S63" s="119">
        <v>378041932.84132016</v>
      </c>
      <c r="T63" s="119">
        <v>128660577.90618011</v>
      </c>
      <c r="U63" s="119">
        <v>249381354.93514001</v>
      </c>
      <c r="V63" s="119">
        <v>43395006.864159994</v>
      </c>
      <c r="W63" s="119">
        <v>24841330.870000005</v>
      </c>
      <c r="X63" s="178">
        <v>18553675.994159989</v>
      </c>
      <c r="Y63" s="119">
        <v>205986348.07098001</v>
      </c>
      <c r="Z63" s="27">
        <v>0.74778495611122608</v>
      </c>
      <c r="AA63" s="27">
        <v>0.14437968347937225</v>
      </c>
      <c r="AB63" s="28">
        <v>0.89216463959059833</v>
      </c>
      <c r="AD63" s="84" t="str">
        <f t="shared" si="6"/>
        <v>八尾市</v>
      </c>
      <c r="AE63" s="118">
        <f t="shared" si="16"/>
        <v>8.285517122867396E-2</v>
      </c>
      <c r="AF63" s="118">
        <f t="shared" si="7"/>
        <v>0.10273047670505593</v>
      </c>
      <c r="AG63" s="159">
        <f t="shared" si="8"/>
        <v>-1.9999999999999991</v>
      </c>
      <c r="AI63" s="118">
        <f t="shared" si="9"/>
        <v>9.5483742147729186E-2</v>
      </c>
      <c r="AJ63" s="118">
        <f t="shared" si="10"/>
        <v>0.119075048149572</v>
      </c>
      <c r="AK63" s="159">
        <f t="shared" si="11"/>
        <v>-2.3999999999999995</v>
      </c>
      <c r="AL63" s="160">
        <v>0</v>
      </c>
    </row>
    <row r="64" spans="2:38" s="97" customFormat="1" ht="13.5" customHeight="1">
      <c r="B64" s="128">
        <v>60</v>
      </c>
      <c r="C64" s="129" t="s">
        <v>44</v>
      </c>
      <c r="D64" s="119">
        <v>53011884.975230016</v>
      </c>
      <c r="E64" s="119">
        <f t="shared" si="3"/>
        <v>40253119.922229968</v>
      </c>
      <c r="F64" s="119">
        <v>17866130.017499987</v>
      </c>
      <c r="G64" s="119">
        <f t="shared" si="4"/>
        <v>22386989.904729981</v>
      </c>
      <c r="H64" s="119">
        <f t="shared" si="5"/>
        <v>4249625.2003200008</v>
      </c>
      <c r="I64" s="119">
        <v>2262994.5</v>
      </c>
      <c r="J64" s="178">
        <v>1986630.700320001</v>
      </c>
      <c r="K64" s="119">
        <v>18137364.704409979</v>
      </c>
      <c r="L64" s="25">
        <f t="shared" si="13"/>
        <v>0.8078462544703956</v>
      </c>
      <c r="M64" s="25">
        <f t="shared" si="14"/>
        <v>0.10232499309707362</v>
      </c>
      <c r="N64" s="26">
        <f t="shared" si="15"/>
        <v>0.91017124756746925</v>
      </c>
      <c r="P64" s="179">
        <v>60</v>
      </c>
      <c r="Q64" s="129" t="s">
        <v>44</v>
      </c>
      <c r="R64" s="119">
        <v>54859761.680120014</v>
      </c>
      <c r="S64" s="119">
        <v>42121657.034119986</v>
      </c>
      <c r="T64" s="119">
        <v>17087583.928499978</v>
      </c>
      <c r="U64" s="119">
        <v>25034073.105620008</v>
      </c>
      <c r="V64" s="119">
        <v>5400870.2300000014</v>
      </c>
      <c r="W64" s="119">
        <v>2986806.4</v>
      </c>
      <c r="X64" s="178">
        <v>2414063.8300000015</v>
      </c>
      <c r="Y64" s="119">
        <v>19633202.875620008</v>
      </c>
      <c r="Z64" s="25">
        <v>0.75983808438168576</v>
      </c>
      <c r="AA64" s="25">
        <v>0.13281510498448709</v>
      </c>
      <c r="AB64" s="26">
        <v>0.89265318936617277</v>
      </c>
      <c r="AD64" s="84" t="str">
        <f t="shared" si="6"/>
        <v>忠岡町</v>
      </c>
      <c r="AE64" s="118">
        <f t="shared" si="16"/>
        <v>8.1608894319845901E-2</v>
      </c>
      <c r="AF64" s="118">
        <f t="shared" si="7"/>
        <v>0.11228216744029314</v>
      </c>
      <c r="AG64" s="159">
        <f t="shared" si="8"/>
        <v>-3</v>
      </c>
      <c r="AI64" s="118">
        <f t="shared" si="9"/>
        <v>9.5483742147729186E-2</v>
      </c>
      <c r="AJ64" s="118">
        <f t="shared" si="10"/>
        <v>0.119075048149572</v>
      </c>
      <c r="AK64" s="159">
        <f t="shared" si="11"/>
        <v>-2.3999999999999995</v>
      </c>
      <c r="AL64" s="160">
        <v>0</v>
      </c>
    </row>
    <row r="65" spans="2:38" s="97" customFormat="1" ht="13.5" customHeight="1">
      <c r="B65" s="128">
        <v>61</v>
      </c>
      <c r="C65" s="129" t="s">
        <v>16</v>
      </c>
      <c r="D65" s="119">
        <v>54909950.423130035</v>
      </c>
      <c r="E65" s="119">
        <f t="shared" si="3"/>
        <v>43008404.380119979</v>
      </c>
      <c r="F65" s="119">
        <v>15765124.089129997</v>
      </c>
      <c r="G65" s="119">
        <f t="shared" si="4"/>
        <v>27243280.290989984</v>
      </c>
      <c r="H65" s="119">
        <f t="shared" si="5"/>
        <v>3496728.4843200003</v>
      </c>
      <c r="I65" s="119">
        <v>1878706.5499999998</v>
      </c>
      <c r="J65" s="178">
        <v>1618021.9343200005</v>
      </c>
      <c r="K65" s="119">
        <v>23746551.806669984</v>
      </c>
      <c r="L65" s="25">
        <f t="shared" si="13"/>
        <v>0.81846354233134389</v>
      </c>
      <c r="M65" s="25">
        <f t="shared" si="14"/>
        <v>9.7535091333299712E-2</v>
      </c>
      <c r="N65" s="26">
        <f t="shared" si="15"/>
        <v>0.91599863366464351</v>
      </c>
      <c r="P65" s="179">
        <v>61</v>
      </c>
      <c r="Q65" s="129" t="s">
        <v>16</v>
      </c>
      <c r="R65" s="119">
        <v>52118988.727160014</v>
      </c>
      <c r="S65" s="119">
        <v>42990391.909159996</v>
      </c>
      <c r="T65" s="119">
        <v>14961578.721599991</v>
      </c>
      <c r="U65" s="119">
        <v>28028813.187560007</v>
      </c>
      <c r="V65" s="119">
        <v>4338750.9120499995</v>
      </c>
      <c r="W65" s="119">
        <v>2339157.1999999997</v>
      </c>
      <c r="X65" s="178">
        <v>1999593.7120499995</v>
      </c>
      <c r="Y65" s="119">
        <v>23690062.275510009</v>
      </c>
      <c r="Z65" s="25">
        <v>0.77519809275767926</v>
      </c>
      <c r="AA65" s="25">
        <v>0.12119778492910792</v>
      </c>
      <c r="AB65" s="26">
        <v>0.89639587768678719</v>
      </c>
      <c r="AD65" s="84" t="str">
        <f t="shared" si="6"/>
        <v>住之江区</v>
      </c>
      <c r="AE65" s="118">
        <f t="shared" si="16"/>
        <v>8.1151925609280723E-2</v>
      </c>
      <c r="AF65" s="118">
        <f t="shared" si="7"/>
        <v>0.10363565287532209</v>
      </c>
      <c r="AG65" s="159">
        <f t="shared" si="8"/>
        <v>-2.2999999999999994</v>
      </c>
      <c r="AI65" s="118">
        <f t="shared" si="9"/>
        <v>9.5483742147729186E-2</v>
      </c>
      <c r="AJ65" s="118">
        <f t="shared" si="10"/>
        <v>0.119075048149572</v>
      </c>
      <c r="AK65" s="159">
        <f t="shared" si="11"/>
        <v>-2.3999999999999995</v>
      </c>
      <c r="AL65" s="160">
        <v>0</v>
      </c>
    </row>
    <row r="66" spans="2:38" s="97" customFormat="1" ht="13.5" customHeight="1">
      <c r="B66" s="128">
        <v>62</v>
      </c>
      <c r="C66" s="129" t="s">
        <v>17</v>
      </c>
      <c r="D66" s="119">
        <v>73595177.435760096</v>
      </c>
      <c r="E66" s="119">
        <f t="shared" si="3"/>
        <v>59848506.827549994</v>
      </c>
      <c r="F66" s="119">
        <v>22572310.678559992</v>
      </c>
      <c r="G66" s="119">
        <f t="shared" si="4"/>
        <v>37276196.148989998</v>
      </c>
      <c r="H66" s="119">
        <f t="shared" si="5"/>
        <v>4397865.694360001</v>
      </c>
      <c r="I66" s="119">
        <v>2513650.7000000007</v>
      </c>
      <c r="J66" s="178">
        <v>1884214.9943600008</v>
      </c>
      <c r="K66" s="119">
        <v>32878330.454629999</v>
      </c>
      <c r="L66" s="25">
        <f t="shared" si="13"/>
        <v>0.83693596832478356</v>
      </c>
      <c r="M66" s="25">
        <f t="shared" si="14"/>
        <v>9.3201122055838234E-2</v>
      </c>
      <c r="N66" s="26">
        <f t="shared" si="15"/>
        <v>0.93013709038062176</v>
      </c>
      <c r="P66" s="179">
        <v>62</v>
      </c>
      <c r="Q66" s="129" t="s">
        <v>17</v>
      </c>
      <c r="R66" s="119">
        <v>71313149.544399992</v>
      </c>
      <c r="S66" s="119">
        <v>61031647.153329983</v>
      </c>
      <c r="T66" s="119">
        <v>21425567.846999984</v>
      </c>
      <c r="U66" s="119">
        <v>39606079.306329995</v>
      </c>
      <c r="V66" s="119">
        <v>5566351.0801599994</v>
      </c>
      <c r="W66" s="119">
        <v>3161941.4899999993</v>
      </c>
      <c r="X66" s="178">
        <v>2404409.5901600001</v>
      </c>
      <c r="Y66" s="119">
        <v>34039728.226169996</v>
      </c>
      <c r="Z66" s="25">
        <v>0.79377712658439448</v>
      </c>
      <c r="AA66" s="25">
        <v>0.11714400515697941</v>
      </c>
      <c r="AB66" s="26">
        <v>0.9109211317413739</v>
      </c>
      <c r="AD66" s="84" t="str">
        <f t="shared" si="6"/>
        <v>太子町</v>
      </c>
      <c r="AE66" s="118">
        <f t="shared" si="16"/>
        <v>8.0700680561788751E-2</v>
      </c>
      <c r="AF66" s="118">
        <f t="shared" si="7"/>
        <v>0.18299732553195119</v>
      </c>
      <c r="AG66" s="159">
        <f t="shared" si="8"/>
        <v>-10.199999999999999</v>
      </c>
      <c r="AI66" s="118">
        <f t="shared" si="9"/>
        <v>9.5483742147729186E-2</v>
      </c>
      <c r="AJ66" s="118">
        <f t="shared" si="10"/>
        <v>0.119075048149572</v>
      </c>
      <c r="AK66" s="159">
        <f t="shared" si="11"/>
        <v>-2.3999999999999995</v>
      </c>
      <c r="AL66" s="160">
        <v>0</v>
      </c>
    </row>
    <row r="67" spans="2:38" s="97" customFormat="1" ht="13.5" customHeight="1">
      <c r="B67" s="128">
        <v>63</v>
      </c>
      <c r="C67" s="129" t="s">
        <v>26</v>
      </c>
      <c r="D67" s="119">
        <v>50201216.265859947</v>
      </c>
      <c r="E67" s="119">
        <f t="shared" si="3"/>
        <v>40164322.630909987</v>
      </c>
      <c r="F67" s="119">
        <v>15310006.560519997</v>
      </c>
      <c r="G67" s="119">
        <f t="shared" si="4"/>
        <v>24854316.07038999</v>
      </c>
      <c r="H67" s="119">
        <f t="shared" si="5"/>
        <v>4558662.6555199996</v>
      </c>
      <c r="I67" s="119">
        <v>2579115.5</v>
      </c>
      <c r="J67" s="178">
        <v>1979547.1555199993</v>
      </c>
      <c r="K67" s="119">
        <v>20295653.41486999</v>
      </c>
      <c r="L67" s="25">
        <f t="shared" si="13"/>
        <v>0.7705602420599067</v>
      </c>
      <c r="M67" s="25">
        <f t="shared" si="14"/>
        <v>0.12980816540636136</v>
      </c>
      <c r="N67" s="26">
        <f t="shared" si="15"/>
        <v>0.90036840746626812</v>
      </c>
      <c r="P67" s="179">
        <v>63</v>
      </c>
      <c r="Q67" s="129" t="s">
        <v>26</v>
      </c>
      <c r="R67" s="119">
        <v>50221041.084599994</v>
      </c>
      <c r="S67" s="119">
        <v>42047573.552149996</v>
      </c>
      <c r="T67" s="119">
        <v>14516800.350960001</v>
      </c>
      <c r="U67" s="119">
        <v>27530773.201189991</v>
      </c>
      <c r="V67" s="119">
        <v>5407348.0254100002</v>
      </c>
      <c r="W67" s="119">
        <v>2846886.75</v>
      </c>
      <c r="X67" s="178">
        <v>2560461.2754099998</v>
      </c>
      <c r="Y67" s="119">
        <v>22123425.175779991</v>
      </c>
      <c r="Z67" s="25">
        <v>0.72860330473029888</v>
      </c>
      <c r="AA67" s="25">
        <v>0.14288624518458223</v>
      </c>
      <c r="AB67" s="26">
        <v>0.87148954991488103</v>
      </c>
      <c r="AD67" s="84" t="str">
        <f t="shared" si="6"/>
        <v>熊取町</v>
      </c>
      <c r="AE67" s="118">
        <f t="shared" si="16"/>
        <v>7.7294471022716915E-2</v>
      </c>
      <c r="AF67" s="118">
        <f t="shared" si="7"/>
        <v>9.3578167720976699E-2</v>
      </c>
      <c r="AG67" s="159">
        <f t="shared" si="8"/>
        <v>-1.7000000000000002</v>
      </c>
      <c r="AI67" s="118">
        <f t="shared" si="9"/>
        <v>9.5483742147729186E-2</v>
      </c>
      <c r="AJ67" s="118">
        <f t="shared" si="10"/>
        <v>0.119075048149572</v>
      </c>
      <c r="AK67" s="159">
        <f t="shared" si="11"/>
        <v>-2.3999999999999995</v>
      </c>
      <c r="AL67" s="160">
        <v>0</v>
      </c>
    </row>
    <row r="68" spans="2:38" s="97" customFormat="1" ht="13.5" customHeight="1">
      <c r="B68" s="128">
        <v>64</v>
      </c>
      <c r="C68" s="129" t="s">
        <v>45</v>
      </c>
      <c r="D68" s="119">
        <v>52825654.446000025</v>
      </c>
      <c r="E68" s="119">
        <f t="shared" si="3"/>
        <v>39967438.887999997</v>
      </c>
      <c r="F68" s="119">
        <v>17187028.965999994</v>
      </c>
      <c r="G68" s="119">
        <f t="shared" si="4"/>
        <v>22780409.922000006</v>
      </c>
      <c r="H68" s="119">
        <f t="shared" si="5"/>
        <v>4238157.3420000011</v>
      </c>
      <c r="I68" s="119">
        <v>2376566</v>
      </c>
      <c r="J68" s="178">
        <v>1861591.3420000011</v>
      </c>
      <c r="K68" s="119">
        <v>18542252.580000006</v>
      </c>
      <c r="L68" s="25">
        <f t="shared" si="13"/>
        <v>0.80218807523659641</v>
      </c>
      <c r="M68" s="25">
        <f t="shared" si="14"/>
        <v>0.11092393624192706</v>
      </c>
      <c r="N68" s="26">
        <f t="shared" si="15"/>
        <v>0.9131120114785235</v>
      </c>
      <c r="P68" s="179">
        <v>64</v>
      </c>
      <c r="Q68" s="129" t="s">
        <v>45</v>
      </c>
      <c r="R68" s="119">
        <v>50699680.151000023</v>
      </c>
      <c r="S68" s="119">
        <v>41123974.445</v>
      </c>
      <c r="T68" s="119">
        <v>15972099.490599999</v>
      </c>
      <c r="U68" s="119">
        <v>25151874.954400003</v>
      </c>
      <c r="V68" s="119">
        <v>5513574.0063999984</v>
      </c>
      <c r="W68" s="119">
        <v>3153795.75</v>
      </c>
      <c r="X68" s="178">
        <v>2359778.2563999989</v>
      </c>
      <c r="Y68" s="119">
        <v>19638300.948000003</v>
      </c>
      <c r="Z68" s="25">
        <v>0.74338370136873544</v>
      </c>
      <c r="AA68" s="25">
        <v>0.14678598510958282</v>
      </c>
      <c r="AB68" s="26">
        <v>0.89016968647831818</v>
      </c>
      <c r="AD68" s="84" t="str">
        <f t="shared" si="6"/>
        <v>堺市美原区</v>
      </c>
      <c r="AE68" s="118">
        <f t="shared" si="16"/>
        <v>7.6641220763985829E-2</v>
      </c>
      <c r="AF68" s="118">
        <f t="shared" si="7"/>
        <v>0.10282219682383933</v>
      </c>
      <c r="AG68" s="159">
        <f t="shared" si="8"/>
        <v>-2.5999999999999996</v>
      </c>
      <c r="AI68" s="118">
        <f t="shared" si="9"/>
        <v>9.5483742147729186E-2</v>
      </c>
      <c r="AJ68" s="118">
        <f t="shared" si="10"/>
        <v>0.119075048149572</v>
      </c>
      <c r="AK68" s="159">
        <f t="shared" si="11"/>
        <v>-2.3999999999999995</v>
      </c>
      <c r="AL68" s="160">
        <v>0</v>
      </c>
    </row>
    <row r="69" spans="2:38" s="97" customFormat="1" ht="13.5" customHeight="1">
      <c r="B69" s="128">
        <v>65</v>
      </c>
      <c r="C69" s="129" t="s">
        <v>10</v>
      </c>
      <c r="D69" s="119">
        <v>27511731.042879999</v>
      </c>
      <c r="E69" s="119">
        <f t="shared" si="3"/>
        <v>22576606.313230004</v>
      </c>
      <c r="F69" s="119">
        <v>8098720.4750000061</v>
      </c>
      <c r="G69" s="119">
        <f t="shared" si="4"/>
        <v>14477885.838229997</v>
      </c>
      <c r="H69" s="119">
        <f t="shared" si="5"/>
        <v>1800055.4820000003</v>
      </c>
      <c r="I69" s="119">
        <v>991442.9</v>
      </c>
      <c r="J69" s="178">
        <v>808612.5820000004</v>
      </c>
      <c r="K69" s="119">
        <v>12677830.356229996</v>
      </c>
      <c r="L69" s="27">
        <f t="shared" ref="L69:L78" si="17">IFERROR(F69/(F69+H69),"-")</f>
        <v>0.81815373033803485</v>
      </c>
      <c r="M69" s="27">
        <f t="shared" ref="M69:M78" si="18">IFERROR(I69/(F69+H69),"-")</f>
        <v>0.10015813109689511</v>
      </c>
      <c r="N69" s="28">
        <f t="shared" ref="N69:N78" si="19">IFERROR((F69+I69)/(F69+H69),"-")</f>
        <v>0.91831186143492993</v>
      </c>
      <c r="P69" s="179">
        <v>65</v>
      </c>
      <c r="Q69" s="129" t="s">
        <v>10</v>
      </c>
      <c r="R69" s="119">
        <v>25371557.841969997</v>
      </c>
      <c r="S69" s="119">
        <v>21183592.461970005</v>
      </c>
      <c r="T69" s="119">
        <v>7494347.5100000054</v>
      </c>
      <c r="U69" s="119">
        <v>13689244.95197</v>
      </c>
      <c r="V69" s="119">
        <v>2222102.3329800004</v>
      </c>
      <c r="W69" s="119">
        <v>1228047.2999999996</v>
      </c>
      <c r="X69" s="178">
        <v>994055.0329800006</v>
      </c>
      <c r="Y69" s="119">
        <v>11467142.61899</v>
      </c>
      <c r="Z69" s="27">
        <v>0.77130511978246497</v>
      </c>
      <c r="AA69" s="27">
        <v>0.12638847725717908</v>
      </c>
      <c r="AB69" s="28">
        <v>0.89769359703964391</v>
      </c>
      <c r="AD69" s="84" t="str">
        <f t="shared" si="6"/>
        <v>淀川区</v>
      </c>
      <c r="AE69" s="118">
        <f t="shared" ref="AE69" si="20">LARGE(M$5:M$78,ROW(A65))</f>
        <v>7.6075686951547192E-2</v>
      </c>
      <c r="AF69" s="118">
        <f t="shared" si="7"/>
        <v>9.5140220903105685E-2</v>
      </c>
      <c r="AG69" s="159">
        <f t="shared" si="8"/>
        <v>-1.9000000000000004</v>
      </c>
      <c r="AI69" s="118">
        <f t="shared" si="9"/>
        <v>9.5483742147729186E-2</v>
      </c>
      <c r="AJ69" s="118">
        <f t="shared" si="10"/>
        <v>0.119075048149572</v>
      </c>
      <c r="AK69" s="159">
        <f t="shared" si="11"/>
        <v>-2.3999999999999995</v>
      </c>
      <c r="AL69" s="160">
        <v>0</v>
      </c>
    </row>
    <row r="70" spans="2:38" s="97" customFormat="1" ht="13.5" customHeight="1">
      <c r="B70" s="128">
        <v>66</v>
      </c>
      <c r="C70" s="129" t="s">
        <v>5</v>
      </c>
      <c r="D70" s="119">
        <v>24594352.375369981</v>
      </c>
      <c r="E70" s="119">
        <f t="shared" ref="E70:E78" si="21">SUM(F70,G70)</f>
        <v>19586496.619370006</v>
      </c>
      <c r="F70" s="119">
        <v>8570799.5743800011</v>
      </c>
      <c r="G70" s="119">
        <f t="shared" ref="G70:G78" si="22">SUM(H70,K70)</f>
        <v>11015697.044990003</v>
      </c>
      <c r="H70" s="119">
        <f t="shared" ref="H70:H78" si="23">SUM(I70:J70)</f>
        <v>1670957.7320000008</v>
      </c>
      <c r="I70" s="119">
        <v>882378.5</v>
      </c>
      <c r="J70" s="178">
        <v>788579.23200000066</v>
      </c>
      <c r="K70" s="119">
        <v>9344739.3129900023</v>
      </c>
      <c r="L70" s="25">
        <f t="shared" si="17"/>
        <v>0.83684853272601045</v>
      </c>
      <c r="M70" s="25">
        <f t="shared" si="18"/>
        <v>8.6154990164659634E-2</v>
      </c>
      <c r="N70" s="26">
        <f t="shared" si="19"/>
        <v>0.92300352289067</v>
      </c>
      <c r="P70" s="179">
        <v>66</v>
      </c>
      <c r="Q70" s="129" t="s">
        <v>5</v>
      </c>
      <c r="R70" s="119">
        <v>22316838.593249999</v>
      </c>
      <c r="S70" s="119">
        <v>18172203.153850008</v>
      </c>
      <c r="T70" s="119">
        <v>8247519.6141200056</v>
      </c>
      <c r="U70" s="119">
        <v>9924683.5397300012</v>
      </c>
      <c r="V70" s="119">
        <v>2040860.6330300004</v>
      </c>
      <c r="W70" s="119">
        <v>1087196.7000000002</v>
      </c>
      <c r="X70" s="178">
        <v>953663.93303000019</v>
      </c>
      <c r="Y70" s="119">
        <v>7883822.9067000011</v>
      </c>
      <c r="Z70" s="25">
        <v>0.80163440852651802</v>
      </c>
      <c r="AA70" s="25">
        <v>0.1056722898923925</v>
      </c>
      <c r="AB70" s="26">
        <v>0.90730669841891043</v>
      </c>
      <c r="AD70" s="84" t="str">
        <f t="shared" ref="AD70:AD78" si="24">INDEX($C$5:$C$78,MATCH(AE70,M$5:M$78,0))</f>
        <v>高槻市</v>
      </c>
      <c r="AE70" s="118">
        <f t="shared" ref="AE70:AE78" si="25">LARGE(M$5:M$78,ROW(A66))</f>
        <v>7.5548378741913724E-2</v>
      </c>
      <c r="AF70" s="118">
        <f t="shared" ref="AF70:AF78" si="26">VLOOKUP(AD70,$Q$5:$AB$78,11,FALSE)</f>
        <v>9.554612423906568E-2</v>
      </c>
      <c r="AG70" s="159">
        <f t="shared" ref="AG70:AG78" si="27">(ROUND(AE70,3)-ROUND(AF70,3))*100</f>
        <v>-2.0000000000000004</v>
      </c>
      <c r="AI70" s="118">
        <f t="shared" ref="AI70:AI78" si="28">$M$79</f>
        <v>9.5483742147729186E-2</v>
      </c>
      <c r="AJ70" s="118">
        <f t="shared" ref="AJ70:AJ77" si="29">$AA$79</f>
        <v>0.119075048149572</v>
      </c>
      <c r="AK70" s="159">
        <f t="shared" ref="AK70:AK78" si="30">(ROUND(AI70,3)-ROUND(AJ70,3))*100</f>
        <v>-2.3999999999999995</v>
      </c>
      <c r="AL70" s="160">
        <v>0</v>
      </c>
    </row>
    <row r="71" spans="2:38" s="97" customFormat="1" ht="13.5" customHeight="1">
      <c r="B71" s="128">
        <v>67</v>
      </c>
      <c r="C71" s="129" t="s">
        <v>6</v>
      </c>
      <c r="D71" s="119">
        <v>9607352.6236799955</v>
      </c>
      <c r="E71" s="119">
        <f t="shared" si="21"/>
        <v>7520484.3254800038</v>
      </c>
      <c r="F71" s="119">
        <v>4016287.6361700012</v>
      </c>
      <c r="G71" s="119">
        <f t="shared" si="22"/>
        <v>3504196.6893100026</v>
      </c>
      <c r="H71" s="119">
        <f t="shared" si="23"/>
        <v>513419.56331000006</v>
      </c>
      <c r="I71" s="119">
        <v>252984.94000000003</v>
      </c>
      <c r="J71" s="178">
        <v>260434.62331000002</v>
      </c>
      <c r="K71" s="119">
        <v>2990777.1260000025</v>
      </c>
      <c r="L71" s="25">
        <f t="shared" si="17"/>
        <v>0.88665502190319523</v>
      </c>
      <c r="M71" s="25">
        <f t="shared" si="18"/>
        <v>5.5850175046422881E-2</v>
      </c>
      <c r="N71" s="26">
        <f t="shared" si="19"/>
        <v>0.9425051969496181</v>
      </c>
      <c r="P71" s="179">
        <v>67</v>
      </c>
      <c r="Q71" s="129" t="s">
        <v>6</v>
      </c>
      <c r="R71" s="119">
        <v>9610678.8626300022</v>
      </c>
      <c r="S71" s="119">
        <v>8096107.8034300022</v>
      </c>
      <c r="T71" s="119">
        <v>3967948.7301400001</v>
      </c>
      <c r="U71" s="119">
        <v>4128159.0732900021</v>
      </c>
      <c r="V71" s="119">
        <v>702764.1464300002</v>
      </c>
      <c r="W71" s="119">
        <v>337780.7</v>
      </c>
      <c r="X71" s="178">
        <v>364983.44643000013</v>
      </c>
      <c r="Y71" s="119">
        <v>3425394.9268600019</v>
      </c>
      <c r="Z71" s="25">
        <v>0.8495381401080504</v>
      </c>
      <c r="AA71" s="25">
        <v>7.2318874854078743E-2</v>
      </c>
      <c r="AB71" s="26">
        <v>0.92185701496212913</v>
      </c>
      <c r="AD71" s="84" t="str">
        <f t="shared" si="24"/>
        <v>平野区</v>
      </c>
      <c r="AE71" s="118">
        <f t="shared" si="25"/>
        <v>7.5421183447210965E-2</v>
      </c>
      <c r="AF71" s="118">
        <f t="shared" si="26"/>
        <v>0.10231628849086137</v>
      </c>
      <c r="AG71" s="159">
        <f t="shared" si="27"/>
        <v>-2.6999999999999997</v>
      </c>
      <c r="AI71" s="118">
        <f t="shared" si="28"/>
        <v>9.5483742147729186E-2</v>
      </c>
      <c r="AJ71" s="118">
        <f t="shared" si="29"/>
        <v>0.119075048149572</v>
      </c>
      <c r="AK71" s="159">
        <f t="shared" si="30"/>
        <v>-2.3999999999999995</v>
      </c>
      <c r="AL71" s="160">
        <v>0</v>
      </c>
    </row>
    <row r="72" spans="2:38" s="97" customFormat="1" ht="13.5" customHeight="1">
      <c r="B72" s="128">
        <v>68</v>
      </c>
      <c r="C72" s="129" t="s">
        <v>46</v>
      </c>
      <c r="D72" s="119">
        <v>18054679.048039999</v>
      </c>
      <c r="E72" s="119">
        <f t="shared" si="21"/>
        <v>14892091.355439987</v>
      </c>
      <c r="F72" s="119">
        <v>5815658.4799299976</v>
      </c>
      <c r="G72" s="119">
        <f t="shared" si="22"/>
        <v>9076432.8755099904</v>
      </c>
      <c r="H72" s="119">
        <f t="shared" si="23"/>
        <v>1020569.4171600002</v>
      </c>
      <c r="I72" s="119">
        <v>557897</v>
      </c>
      <c r="J72" s="178">
        <v>462672.41716000024</v>
      </c>
      <c r="K72" s="119">
        <v>8055863.4583499897</v>
      </c>
      <c r="L72" s="25">
        <f t="shared" si="17"/>
        <v>0.85071161574434506</v>
      </c>
      <c r="M72" s="25">
        <f t="shared" si="18"/>
        <v>8.1608894319845901E-2</v>
      </c>
      <c r="N72" s="26">
        <f t="shared" si="19"/>
        <v>0.93232051006419092</v>
      </c>
      <c r="P72" s="179">
        <v>68</v>
      </c>
      <c r="Q72" s="129" t="s">
        <v>46</v>
      </c>
      <c r="R72" s="119">
        <v>16374425.985699998</v>
      </c>
      <c r="S72" s="119">
        <v>13790501.992499992</v>
      </c>
      <c r="T72" s="119">
        <v>5430820.713999996</v>
      </c>
      <c r="U72" s="119">
        <v>8359681.2784999963</v>
      </c>
      <c r="V72" s="119">
        <v>1384090.4820000003</v>
      </c>
      <c r="W72" s="119">
        <v>765193</v>
      </c>
      <c r="X72" s="178">
        <v>618897.48200000019</v>
      </c>
      <c r="Y72" s="119">
        <v>6975590.7964999964</v>
      </c>
      <c r="Z72" s="25">
        <v>0.79690263861216692</v>
      </c>
      <c r="AA72" s="25">
        <v>0.11228216744029314</v>
      </c>
      <c r="AB72" s="26">
        <v>0.9091848060524601</v>
      </c>
      <c r="AD72" s="84" t="str">
        <f t="shared" si="24"/>
        <v>寝屋川市</v>
      </c>
      <c r="AE72" s="118">
        <f t="shared" si="25"/>
        <v>7.5061553955614757E-2</v>
      </c>
      <c r="AF72" s="118">
        <f t="shared" si="26"/>
        <v>9.3654714364179673E-2</v>
      </c>
      <c r="AG72" s="159">
        <f t="shared" si="27"/>
        <v>-1.9000000000000004</v>
      </c>
      <c r="AI72" s="118">
        <f t="shared" si="28"/>
        <v>9.5483742147729186E-2</v>
      </c>
      <c r="AJ72" s="118">
        <f t="shared" si="29"/>
        <v>0.119075048149572</v>
      </c>
      <c r="AK72" s="159">
        <f t="shared" si="30"/>
        <v>-2.3999999999999995</v>
      </c>
      <c r="AL72" s="160">
        <v>0</v>
      </c>
    </row>
    <row r="73" spans="2:38" s="97" customFormat="1" ht="13.5" customHeight="1">
      <c r="B73" s="128">
        <v>69</v>
      </c>
      <c r="C73" s="129" t="s">
        <v>47</v>
      </c>
      <c r="D73" s="119">
        <v>41878297.615839973</v>
      </c>
      <c r="E73" s="119">
        <f t="shared" si="21"/>
        <v>34114349.555450015</v>
      </c>
      <c r="F73" s="119">
        <v>14015717.970440002</v>
      </c>
      <c r="G73" s="119">
        <f t="shared" si="22"/>
        <v>20098631.585010014</v>
      </c>
      <c r="H73" s="119">
        <f t="shared" si="23"/>
        <v>2436803.5770100001</v>
      </c>
      <c r="I73" s="119">
        <v>1271688.95</v>
      </c>
      <c r="J73" s="178">
        <v>1165114.6270100002</v>
      </c>
      <c r="K73" s="119">
        <v>17661828.008000012</v>
      </c>
      <c r="L73" s="25">
        <f t="shared" si="17"/>
        <v>0.85188874726696928</v>
      </c>
      <c r="M73" s="25">
        <f t="shared" si="18"/>
        <v>7.7294471022716915E-2</v>
      </c>
      <c r="N73" s="26">
        <f t="shared" si="19"/>
        <v>0.9291832182896862</v>
      </c>
      <c r="P73" s="179">
        <v>69</v>
      </c>
      <c r="Q73" s="129" t="s">
        <v>47</v>
      </c>
      <c r="R73" s="119">
        <v>40178105.691900037</v>
      </c>
      <c r="S73" s="119">
        <v>32337262.012500003</v>
      </c>
      <c r="T73" s="119">
        <v>13233124.2235</v>
      </c>
      <c r="U73" s="119">
        <v>19104137.789000005</v>
      </c>
      <c r="V73" s="119">
        <v>2920656.4799999991</v>
      </c>
      <c r="W73" s="119">
        <v>1511641.2</v>
      </c>
      <c r="X73" s="178">
        <v>1409015.2799999991</v>
      </c>
      <c r="Y73" s="119">
        <v>16183481.309000004</v>
      </c>
      <c r="Z73" s="25">
        <v>0.81919672344151684</v>
      </c>
      <c r="AA73" s="25">
        <v>9.3578167720976699E-2</v>
      </c>
      <c r="AB73" s="26">
        <v>0.91277489116249355</v>
      </c>
      <c r="AD73" s="84" t="str">
        <f t="shared" si="24"/>
        <v>港区</v>
      </c>
      <c r="AE73" s="118">
        <f t="shared" si="25"/>
        <v>7.3222041503025345E-2</v>
      </c>
      <c r="AF73" s="118">
        <f t="shared" si="26"/>
        <v>9.1696798314067129E-2</v>
      </c>
      <c r="AG73" s="159">
        <f t="shared" si="27"/>
        <v>-1.9000000000000004</v>
      </c>
      <c r="AI73" s="118">
        <f t="shared" si="28"/>
        <v>9.5483742147729186E-2</v>
      </c>
      <c r="AJ73" s="118">
        <f t="shared" si="29"/>
        <v>0.119075048149572</v>
      </c>
      <c r="AK73" s="159">
        <f t="shared" si="30"/>
        <v>-2.3999999999999995</v>
      </c>
      <c r="AL73" s="160">
        <v>0</v>
      </c>
    </row>
    <row r="74" spans="2:38" s="97" customFormat="1" ht="13.5" customHeight="1">
      <c r="B74" s="128">
        <v>70</v>
      </c>
      <c r="C74" s="129" t="s">
        <v>48</v>
      </c>
      <c r="D74" s="119">
        <v>7051257.1998999957</v>
      </c>
      <c r="E74" s="119">
        <f t="shared" si="21"/>
        <v>5211085.0735000018</v>
      </c>
      <c r="F74" s="119">
        <v>2535997.7944999994</v>
      </c>
      <c r="G74" s="119">
        <f t="shared" si="22"/>
        <v>2675087.2790000029</v>
      </c>
      <c r="H74" s="119">
        <f t="shared" si="23"/>
        <v>464003.44200000004</v>
      </c>
      <c r="I74" s="119">
        <v>256675.5</v>
      </c>
      <c r="J74" s="178">
        <v>207327.94200000001</v>
      </c>
      <c r="K74" s="119">
        <v>2211083.8370000031</v>
      </c>
      <c r="L74" s="25">
        <f t="shared" si="17"/>
        <v>0.84533224974889098</v>
      </c>
      <c r="M74" s="25">
        <f t="shared" si="18"/>
        <v>8.5558464735652789E-2</v>
      </c>
      <c r="N74" s="26">
        <f t="shared" si="19"/>
        <v>0.93089071448454375</v>
      </c>
      <c r="P74" s="179">
        <v>70</v>
      </c>
      <c r="Q74" s="129" t="s">
        <v>48</v>
      </c>
      <c r="R74" s="119">
        <v>7350858.9992999993</v>
      </c>
      <c r="S74" s="119">
        <v>6232013.9783000033</v>
      </c>
      <c r="T74" s="119">
        <v>2425930.4840000011</v>
      </c>
      <c r="U74" s="119">
        <v>3806083.4943000018</v>
      </c>
      <c r="V74" s="119">
        <v>496806.26429999998</v>
      </c>
      <c r="W74" s="119">
        <v>277170</v>
      </c>
      <c r="X74" s="178">
        <v>219636.26429999998</v>
      </c>
      <c r="Y74" s="119">
        <v>3309277.2300000018</v>
      </c>
      <c r="Z74" s="25">
        <v>0.83002018071283179</v>
      </c>
      <c r="AA74" s="25">
        <v>9.4832351959585448E-2</v>
      </c>
      <c r="AB74" s="26">
        <v>0.92485253267241718</v>
      </c>
      <c r="AD74" s="84" t="str">
        <f t="shared" si="24"/>
        <v>東淀川区</v>
      </c>
      <c r="AE74" s="118">
        <f t="shared" si="25"/>
        <v>7.2377899936625384E-2</v>
      </c>
      <c r="AF74" s="118">
        <f t="shared" si="26"/>
        <v>9.2593833124462815E-2</v>
      </c>
      <c r="AG74" s="159">
        <f t="shared" si="27"/>
        <v>-2.1000000000000005</v>
      </c>
      <c r="AI74" s="118">
        <f t="shared" si="28"/>
        <v>9.5483742147729186E-2</v>
      </c>
      <c r="AJ74" s="118">
        <f t="shared" si="29"/>
        <v>0.119075048149572</v>
      </c>
      <c r="AK74" s="159">
        <f t="shared" si="30"/>
        <v>-2.3999999999999995</v>
      </c>
      <c r="AL74" s="160">
        <v>0</v>
      </c>
    </row>
    <row r="75" spans="2:38" s="97" customFormat="1" ht="13.5" customHeight="1">
      <c r="B75" s="128">
        <v>71</v>
      </c>
      <c r="C75" s="129" t="s">
        <v>49</v>
      </c>
      <c r="D75" s="119">
        <v>19751324.590319999</v>
      </c>
      <c r="E75" s="119">
        <f t="shared" si="21"/>
        <v>14929768.527319998</v>
      </c>
      <c r="F75" s="119">
        <v>6577645.6669999994</v>
      </c>
      <c r="G75" s="119">
        <f t="shared" si="22"/>
        <v>8352122.8603199972</v>
      </c>
      <c r="H75" s="119">
        <f t="shared" si="23"/>
        <v>978221.24</v>
      </c>
      <c r="I75" s="119">
        <v>512323</v>
      </c>
      <c r="J75" s="178">
        <v>465898.23999999999</v>
      </c>
      <c r="K75" s="119">
        <v>7373901.620319997</v>
      </c>
      <c r="L75" s="27">
        <f t="shared" si="17"/>
        <v>0.87053487679967678</v>
      </c>
      <c r="M75" s="27">
        <f t="shared" si="18"/>
        <v>6.7804661768905344E-2</v>
      </c>
      <c r="N75" s="28">
        <f t="shared" si="19"/>
        <v>0.9383395385685821</v>
      </c>
      <c r="P75" s="179">
        <v>71</v>
      </c>
      <c r="Q75" s="129" t="s">
        <v>49</v>
      </c>
      <c r="R75" s="119">
        <v>20487557.851999976</v>
      </c>
      <c r="S75" s="119">
        <v>17397009.017999999</v>
      </c>
      <c r="T75" s="119">
        <v>6260365.4540000036</v>
      </c>
      <c r="U75" s="119">
        <v>11136643.563999996</v>
      </c>
      <c r="V75" s="119">
        <v>1351650.3460000004</v>
      </c>
      <c r="W75" s="119">
        <v>712540</v>
      </c>
      <c r="X75" s="178">
        <v>639110.34600000037</v>
      </c>
      <c r="Y75" s="119">
        <v>9784993.2179999948</v>
      </c>
      <c r="Z75" s="27">
        <v>0.82243200992830312</v>
      </c>
      <c r="AA75" s="27">
        <v>9.3607267604462877E-2</v>
      </c>
      <c r="AB75" s="28">
        <v>0.91603927753276593</v>
      </c>
      <c r="AD75" s="84" t="str">
        <f t="shared" si="24"/>
        <v>摂津市</v>
      </c>
      <c r="AE75" s="118">
        <f t="shared" si="25"/>
        <v>6.8244327836501764E-2</v>
      </c>
      <c r="AF75" s="118">
        <f t="shared" si="26"/>
        <v>8.6584379967218697E-2</v>
      </c>
      <c r="AG75" s="159">
        <f t="shared" si="27"/>
        <v>-1.899999999999999</v>
      </c>
      <c r="AI75" s="118">
        <f t="shared" si="28"/>
        <v>9.5483742147729186E-2</v>
      </c>
      <c r="AJ75" s="118">
        <f t="shared" si="29"/>
        <v>0.119075048149572</v>
      </c>
      <c r="AK75" s="159">
        <f t="shared" si="30"/>
        <v>-2.3999999999999995</v>
      </c>
      <c r="AL75" s="160">
        <v>0</v>
      </c>
    </row>
    <row r="76" spans="2:38" s="97" customFormat="1" ht="13.5" customHeight="1">
      <c r="B76" s="128">
        <v>72</v>
      </c>
      <c r="C76" s="129" t="s">
        <v>27</v>
      </c>
      <c r="D76" s="119">
        <v>11437951.847700004</v>
      </c>
      <c r="E76" s="119">
        <f t="shared" si="21"/>
        <v>9171063.1631000061</v>
      </c>
      <c r="F76" s="119">
        <v>4027836.7580000018</v>
      </c>
      <c r="G76" s="119">
        <f t="shared" si="22"/>
        <v>5143226.4051000047</v>
      </c>
      <c r="H76" s="119">
        <f>SUM(I76:J76)</f>
        <v>714124.49109999998</v>
      </c>
      <c r="I76" s="119">
        <v>382679.5</v>
      </c>
      <c r="J76" s="178">
        <v>331444.99110000004</v>
      </c>
      <c r="K76" s="119">
        <v>4429101.9140000045</v>
      </c>
      <c r="L76" s="25">
        <f t="shared" si="17"/>
        <v>0.84940313646900079</v>
      </c>
      <c r="M76" s="25">
        <f t="shared" si="18"/>
        <v>8.0700680561788751E-2</v>
      </c>
      <c r="N76" s="26">
        <f t="shared" si="19"/>
        <v>0.93010381703078937</v>
      </c>
      <c r="P76" s="179">
        <v>72</v>
      </c>
      <c r="Q76" s="129" t="s">
        <v>27</v>
      </c>
      <c r="R76" s="119">
        <v>11540404.195909994</v>
      </c>
      <c r="S76" s="119">
        <v>9678308.7399099991</v>
      </c>
      <c r="T76" s="119">
        <v>3553392.0018599988</v>
      </c>
      <c r="U76" s="119">
        <v>6124916.7380500007</v>
      </c>
      <c r="V76" s="119">
        <v>1438776.5850000002</v>
      </c>
      <c r="W76" s="119">
        <v>913553.5</v>
      </c>
      <c r="X76" s="178">
        <v>525223.0850000002</v>
      </c>
      <c r="Y76" s="119">
        <v>4686140.1530500008</v>
      </c>
      <c r="Z76" s="25">
        <v>0.71179326980522306</v>
      </c>
      <c r="AA76" s="25">
        <v>0.18299732553195119</v>
      </c>
      <c r="AB76" s="26">
        <v>0.8947905953371742</v>
      </c>
      <c r="AD76" s="84" t="str">
        <f t="shared" si="24"/>
        <v>岬町</v>
      </c>
      <c r="AE76" s="118">
        <f t="shared" si="25"/>
        <v>6.7804661768905344E-2</v>
      </c>
      <c r="AF76" s="118">
        <f t="shared" si="26"/>
        <v>9.3607267604462877E-2</v>
      </c>
      <c r="AG76" s="159">
        <f t="shared" si="27"/>
        <v>-2.5999999999999996</v>
      </c>
      <c r="AI76" s="118">
        <f t="shared" si="28"/>
        <v>9.5483742147729186E-2</v>
      </c>
      <c r="AJ76" s="118">
        <f t="shared" si="29"/>
        <v>0.119075048149572</v>
      </c>
      <c r="AK76" s="159">
        <f t="shared" si="30"/>
        <v>-2.3999999999999995</v>
      </c>
      <c r="AL76" s="160">
        <v>0</v>
      </c>
    </row>
    <row r="77" spans="2:38" s="97" customFormat="1" ht="13.5" customHeight="1">
      <c r="B77" s="128">
        <v>73</v>
      </c>
      <c r="C77" s="129" t="s">
        <v>28</v>
      </c>
      <c r="D77" s="119">
        <v>14345784.967930002</v>
      </c>
      <c r="E77" s="119">
        <f t="shared" si="21"/>
        <v>11657926.364430003</v>
      </c>
      <c r="F77" s="119">
        <v>5105667.8308600029</v>
      </c>
      <c r="G77" s="119">
        <f t="shared" si="22"/>
        <v>6552258.5335700009</v>
      </c>
      <c r="H77" s="119">
        <f t="shared" si="23"/>
        <v>1071695.9570000002</v>
      </c>
      <c r="I77" s="119">
        <v>587270.5</v>
      </c>
      <c r="J77" s="178">
        <v>484425.45700000011</v>
      </c>
      <c r="K77" s="119">
        <v>5480562.5765700005</v>
      </c>
      <c r="L77" s="25">
        <f t="shared" si="17"/>
        <v>0.82651240985578034</v>
      </c>
      <c r="M77" s="25">
        <f t="shared" si="18"/>
        <v>9.5068142361006316E-2</v>
      </c>
      <c r="N77" s="26">
        <f t="shared" si="19"/>
        <v>0.9215805522167867</v>
      </c>
      <c r="P77" s="179">
        <v>73</v>
      </c>
      <c r="Q77" s="129" t="s">
        <v>28</v>
      </c>
      <c r="R77" s="119">
        <v>13987299.588849997</v>
      </c>
      <c r="S77" s="119">
        <v>11644475.875850001</v>
      </c>
      <c r="T77" s="119">
        <v>4943772.9235600019</v>
      </c>
      <c r="U77" s="119">
        <v>6700702.9522899995</v>
      </c>
      <c r="V77" s="119">
        <v>1419132.0319999999</v>
      </c>
      <c r="W77" s="119">
        <v>761607</v>
      </c>
      <c r="X77" s="178">
        <v>657525.03199999989</v>
      </c>
      <c r="Y77" s="119">
        <v>5281570.9202899998</v>
      </c>
      <c r="Z77" s="25">
        <v>0.77696790351081058</v>
      </c>
      <c r="AA77" s="25">
        <v>0.1196948571948252</v>
      </c>
      <c r="AB77" s="26">
        <v>0.89666276070563578</v>
      </c>
      <c r="AD77" s="84" t="str">
        <f t="shared" si="24"/>
        <v>西淀川区</v>
      </c>
      <c r="AE77" s="118">
        <f t="shared" si="25"/>
        <v>6.267970259103621E-2</v>
      </c>
      <c r="AF77" s="118">
        <f t="shared" si="26"/>
        <v>7.7410844815564789E-2</v>
      </c>
      <c r="AG77" s="159">
        <f t="shared" si="27"/>
        <v>-1.4</v>
      </c>
      <c r="AI77" s="118">
        <f t="shared" si="28"/>
        <v>9.5483742147729186E-2</v>
      </c>
      <c r="AJ77" s="118">
        <f t="shared" si="29"/>
        <v>0.119075048149572</v>
      </c>
      <c r="AK77" s="159">
        <f t="shared" si="30"/>
        <v>-2.3999999999999995</v>
      </c>
      <c r="AL77" s="160">
        <v>0</v>
      </c>
    </row>
    <row r="78" spans="2:38" s="97" customFormat="1" ht="13.5" customHeight="1" thickBot="1">
      <c r="B78" s="128">
        <v>74</v>
      </c>
      <c r="C78" s="129" t="s">
        <v>29</v>
      </c>
      <c r="D78" s="119">
        <v>6501121.9733799985</v>
      </c>
      <c r="E78" s="119">
        <f t="shared" si="21"/>
        <v>5091879.6998800039</v>
      </c>
      <c r="F78" s="119">
        <v>2106625.7930000001</v>
      </c>
      <c r="G78" s="119">
        <f t="shared" si="22"/>
        <v>2985253.9068800039</v>
      </c>
      <c r="H78" s="119">
        <f t="shared" si="23"/>
        <v>804296.24700000009</v>
      </c>
      <c r="I78" s="119">
        <v>472070.6</v>
      </c>
      <c r="J78" s="178">
        <v>332225.64700000011</v>
      </c>
      <c r="K78" s="119">
        <v>2180957.6598800039</v>
      </c>
      <c r="L78" s="25">
        <f t="shared" si="17"/>
        <v>0.72369708430941004</v>
      </c>
      <c r="M78" s="25">
        <f t="shared" si="18"/>
        <v>0.16217218926275331</v>
      </c>
      <c r="N78" s="26">
        <f t="shared" si="19"/>
        <v>0.8858692735721635</v>
      </c>
      <c r="P78" s="187">
        <v>74</v>
      </c>
      <c r="Q78" s="188" t="s">
        <v>29</v>
      </c>
      <c r="R78" s="186">
        <v>6081139.2356600016</v>
      </c>
      <c r="S78" s="186">
        <v>4945333.4496600013</v>
      </c>
      <c r="T78" s="186">
        <v>1950927.9843299985</v>
      </c>
      <c r="U78" s="186">
        <v>2994405.4653300028</v>
      </c>
      <c r="V78" s="186">
        <v>993882.14433000027</v>
      </c>
      <c r="W78" s="186">
        <v>624618.5</v>
      </c>
      <c r="X78" s="120">
        <v>369263.64433000021</v>
      </c>
      <c r="Y78" s="186">
        <v>2000523.3210000026</v>
      </c>
      <c r="Z78" s="27">
        <v>0.66249703685233696</v>
      </c>
      <c r="AA78" s="27">
        <v>0.21210824219903959</v>
      </c>
      <c r="AB78" s="28">
        <v>0.87460527905137653</v>
      </c>
      <c r="AD78" s="84" t="str">
        <f t="shared" si="24"/>
        <v>能勢町</v>
      </c>
      <c r="AE78" s="118">
        <f t="shared" si="25"/>
        <v>5.5850175046422881E-2</v>
      </c>
      <c r="AF78" s="118">
        <f t="shared" si="26"/>
        <v>7.2318874854078743E-2</v>
      </c>
      <c r="AG78" s="159">
        <f t="shared" si="27"/>
        <v>-1.5999999999999994</v>
      </c>
      <c r="AI78" s="118">
        <f t="shared" si="28"/>
        <v>9.5483742147729186E-2</v>
      </c>
      <c r="AJ78" s="118">
        <f>$AA$79</f>
        <v>0.119075048149572</v>
      </c>
      <c r="AK78" s="159">
        <f t="shared" si="30"/>
        <v>-2.3999999999999995</v>
      </c>
      <c r="AL78" s="160">
        <v>999</v>
      </c>
    </row>
    <row r="79" spans="2:38" s="97" customFormat="1" ht="13.5" customHeight="1" thickTop="1">
      <c r="B79" s="341" t="s">
        <v>0</v>
      </c>
      <c r="C79" s="342"/>
      <c r="D79" s="122">
        <f>'ポテンシャル(数量)'!E3</f>
        <v>7561950945.18748</v>
      </c>
      <c r="E79" s="122">
        <f>'ポテンシャル(数量)'!E4</f>
        <v>6088620582.4701605</v>
      </c>
      <c r="F79" s="122">
        <f>'ポテンシャル(数量)'!D8</f>
        <v>2391986045.21209</v>
      </c>
      <c r="G79" s="122">
        <f>'ポテンシャル(数量)'!D11</f>
        <v>3696634537.2580705</v>
      </c>
      <c r="H79" s="122">
        <f>'ポテンシャル(数量)'!H12</f>
        <v>506637080.15504003</v>
      </c>
      <c r="I79" s="122">
        <f>'ポテンシャル(数量)'!K11</f>
        <v>276771383.08599997</v>
      </c>
      <c r="J79" s="123">
        <f>'ポテンシャル(数量)'!K14</f>
        <v>229865697.06904003</v>
      </c>
      <c r="K79" s="127">
        <f>'ポテンシャル(数量)'!H17</f>
        <v>3189997457.1030297</v>
      </c>
      <c r="L79" s="30">
        <f>'ポテンシャル(数量)'!O19</f>
        <v>0.82521457318088864</v>
      </c>
      <c r="M79" s="29">
        <f>'ポテンシャル(数量)'!S11</f>
        <v>9.5483742147729186E-2</v>
      </c>
      <c r="N79" s="30">
        <f>'ポテンシャル(数量)'!R19</f>
        <v>0.92069831532861779</v>
      </c>
      <c r="P79" s="437" t="s">
        <v>0</v>
      </c>
      <c r="Q79" s="438"/>
      <c r="R79" s="183">
        <v>7367665362.8063202</v>
      </c>
      <c r="S79" s="183">
        <v>6196846609.6133909</v>
      </c>
      <c r="T79" s="183">
        <v>2284602030.6002297</v>
      </c>
      <c r="U79" s="183">
        <v>3912244579.0131602</v>
      </c>
      <c r="V79" s="183">
        <v>632808289.88469994</v>
      </c>
      <c r="W79" s="183">
        <v>347390774.38380003</v>
      </c>
      <c r="X79" s="184">
        <v>285417515.50090003</v>
      </c>
      <c r="Y79" s="185">
        <v>3279436289.1284599</v>
      </c>
      <c r="Z79" s="34">
        <v>0.7830924620231291</v>
      </c>
      <c r="AA79" s="33">
        <v>0.119075048149572</v>
      </c>
      <c r="AB79" s="34">
        <v>0.90216751017270069</v>
      </c>
    </row>
    <row r="80" spans="2:38" s="97" customFormat="1">
      <c r="H80" s="98"/>
      <c r="V80" s="98"/>
    </row>
    <row r="81" spans="8:22" s="97" customFormat="1">
      <c r="H81" s="98"/>
      <c r="V81" s="98"/>
    </row>
  </sheetData>
  <mergeCells count="27">
    <mergeCell ref="AL3:AL4"/>
    <mergeCell ref="P3:P4"/>
    <mergeCell ref="Q3:Q4"/>
    <mergeCell ref="P79:Q79"/>
    <mergeCell ref="N3:N4"/>
    <mergeCell ref="R3:R4"/>
    <mergeCell ref="S3:S4"/>
    <mergeCell ref="T3:T4"/>
    <mergeCell ref="U3:U4"/>
    <mergeCell ref="AD3:AG3"/>
    <mergeCell ref="V3:V4"/>
    <mergeCell ref="AI3:AK3"/>
    <mergeCell ref="Y3:Y4"/>
    <mergeCell ref="Z3:Z4"/>
    <mergeCell ref="AA3:AA4"/>
    <mergeCell ref="AB3:AB4"/>
    <mergeCell ref="B79:C79"/>
    <mergeCell ref="H3:H4"/>
    <mergeCell ref="K3:K4"/>
    <mergeCell ref="L3:L4"/>
    <mergeCell ref="M3:M4"/>
    <mergeCell ref="B3:B4"/>
    <mergeCell ref="C3:C4"/>
    <mergeCell ref="D3:D4"/>
    <mergeCell ref="E3:E4"/>
    <mergeCell ref="F3:F4"/>
    <mergeCell ref="G3:G4"/>
  </mergeCells>
  <phoneticPr fontId="3"/>
  <pageMargins left="0.70866141732283472" right="0.70866141732283472" top="0.74803149606299213" bottom="0.74803149606299213" header="0.31496062992125984" footer="0.31496062992125984"/>
  <pageSetup paperSize="8" scale="72" fitToHeight="0" orientation="landscape" r:id="rId1"/>
  <headerFooter>
    <oddHeader>&amp;R&amp;"ＭＳ 明朝,標準"&amp;12ジェネリック医薬品分析(医科･調剤)</oddHeader>
  </headerFooter>
  <ignoredErrors>
    <ignoredError sqref="E5:E78 G5 L5:N5 G6 L6:N6 G7 L7:N7 G8 L8:N8 G9 L9:N9 G10 L10:N10 G11 L11:N11 G12 L12:N12 G13 L13:N13 G14 L14:N14 G15 L15:N15 G16 L16:N16 G17 L17:N17 G18 L18:N18 G19 L19:N19 G20 L20:N20 G21 L21:N21 G22 L22:N22 G23 L23:N23 G24 L24:N24 G25 L25:N25 G26 L26:N26 G27 L27:N27 G28 L28:N28 G29 L29:N29 G30 L30:N30 G31 L31:N31 G32 L32:N32 G33 L33:N33 G34 L34:N34 G35 L35:N35 G36 L36:N36 G37 L37:N37 G38 L38:N38 G39 L39:N39 G40 L40:N40 G41 L41:N41 G42 L42:N42 G43 L43:N43 G44 L44:N44 G45 L45:N45 G46 L46:N46 G47 L47:N47 G48 L48:N48 G49 L49:N49 G50 L50:N50 G51 L51:N51 G52 L52:N52 G53 L53:N53 G54 L54:N54 G55 L55:N55 G56 L56:N56 G57 L57:N57 G58 L58:N58 G59 L59:N59 G60 L60:N60 G61 L61:N61 G62 L62:N62 G63 L63:N63 G64 L64:N64 G65 L65:N65 G66 L66:N66 G67 L67:N67 G68 L68:N68 G69 L69:N69 G70 L70:N70 G71 L71:N71 G72 L72:N72 G73 L73:N73 G74 L74:N74 G75 L75:N75 G76 L76:N76 G77 L77:N77 G78 L78:N78" emptyCellReference="1"/>
    <ignoredError sqref="AD5:AD78 AF6:AF78 AF5" evalError="1"/>
    <ignoredError sqref="AE5:AE78" evalError="1" emptyCellReference="1"/>
    <ignoredError sqref="H5:H78" formulaRange="1" emptyCellReferenc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4"/>
  <dimension ref="B1:J80"/>
  <sheetViews>
    <sheetView showGridLines="0" zoomScaleNormal="100" zoomScaleSheetLayoutView="100" workbookViewId="0"/>
  </sheetViews>
  <sheetFormatPr defaultColWidth="9" defaultRowHeight="13.5"/>
  <cols>
    <col min="1" max="1" width="4.625" style="19" customWidth="1"/>
    <col min="2" max="9" width="15.375" style="19" customWidth="1"/>
    <col min="10" max="12" width="20.625" style="19" customWidth="1"/>
    <col min="13" max="13" width="6.625" style="19" customWidth="1"/>
    <col min="14" max="16384" width="9" style="19"/>
  </cols>
  <sheetData>
    <row r="1" spans="2:10" ht="16.5" customHeight="1">
      <c r="B1" s="35" t="s">
        <v>196</v>
      </c>
      <c r="J1" s="19" t="s">
        <v>205</v>
      </c>
    </row>
    <row r="2" spans="2:10" ht="16.5" customHeight="1">
      <c r="B2" s="19" t="s">
        <v>191</v>
      </c>
      <c r="J2" s="19" t="s">
        <v>193</v>
      </c>
    </row>
    <row r="79" ht="16.5" customHeight="1"/>
    <row r="80" ht="16.5" customHeight="1"/>
  </sheetData>
  <phoneticPr fontId="3"/>
  <pageMargins left="0.70866141732283472" right="0.70866141732283472" top="0.74803149606299213" bottom="0.74803149606299213" header="0.31496062992125984" footer="0.31496062992125984"/>
  <pageSetup paperSize="8" scale="75" fitToHeight="0" orientation="landscape" r:id="rId1"/>
  <headerFooter>
    <oddHeader>&amp;R&amp;"ＭＳ 明朝,標準"&amp;12ジェネリック医薬品分析(医科･調剤)</oddHeader>
  </headerFooter>
  <rowBreaks count="1" manualBreakCount="1">
    <brk id="78"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E67D4-9DC5-40DB-87F8-B3099C593B43}">
  <sheetPr codeName="Sheet4"/>
  <dimension ref="B1:J20"/>
  <sheetViews>
    <sheetView showGridLines="0" zoomScaleNormal="100" zoomScaleSheetLayoutView="100" workbookViewId="0"/>
  </sheetViews>
  <sheetFormatPr defaultColWidth="7.625" defaultRowHeight="15.75" customHeight="1"/>
  <cols>
    <col min="1" max="1" width="4.625" style="6" customWidth="1"/>
    <col min="2" max="2" width="5.625" style="5" customWidth="1"/>
    <col min="3" max="6" width="12.625" style="6" customWidth="1"/>
    <col min="7" max="10" width="15.625" style="6" customWidth="1"/>
    <col min="11" max="16384" width="7.625" style="6"/>
  </cols>
  <sheetData>
    <row r="1" spans="2:10" ht="16.5" customHeight="1">
      <c r="B1" s="4" t="s">
        <v>181</v>
      </c>
      <c r="G1" s="4"/>
      <c r="H1" s="4"/>
      <c r="I1" s="4"/>
      <c r="J1" s="4"/>
    </row>
    <row r="2" spans="2:10" s="4" customFormat="1" ht="16.5" customHeight="1" thickBot="1">
      <c r="B2" s="4" t="s">
        <v>184</v>
      </c>
    </row>
    <row r="3" spans="2:10" s="4" customFormat="1" ht="15.75" customHeight="1">
      <c r="B3" s="282"/>
      <c r="C3" s="283"/>
      <c r="D3" s="283"/>
      <c r="E3" s="283"/>
      <c r="F3" s="283"/>
      <c r="G3" s="302" t="s">
        <v>177</v>
      </c>
      <c r="H3" s="303"/>
      <c r="I3" s="288" t="s">
        <v>176</v>
      </c>
      <c r="J3" s="289"/>
    </row>
    <row r="4" spans="2:10" s="4" customFormat="1" ht="15.75" customHeight="1">
      <c r="B4" s="285"/>
      <c r="C4" s="286"/>
      <c r="D4" s="286"/>
      <c r="E4" s="286"/>
      <c r="F4" s="286"/>
      <c r="G4" s="171" t="s">
        <v>170</v>
      </c>
      <c r="H4" s="170" t="s">
        <v>171</v>
      </c>
      <c r="I4" s="65" t="s">
        <v>175</v>
      </c>
      <c r="J4" s="126" t="s">
        <v>155</v>
      </c>
    </row>
    <row r="5" spans="2:10" ht="15.75" customHeight="1">
      <c r="B5" s="66" t="s">
        <v>58</v>
      </c>
      <c r="C5" s="290" t="s">
        <v>123</v>
      </c>
      <c r="D5" s="291"/>
      <c r="E5" s="291"/>
      <c r="F5" s="291"/>
      <c r="G5" s="135">
        <v>132143921980.84769</v>
      </c>
      <c r="H5" s="162">
        <v>150610437679.26459</v>
      </c>
      <c r="I5" s="136">
        <f>'年齢階層別_普及率(金額)'!N5</f>
        <v>282754359660.11243</v>
      </c>
      <c r="J5" s="67"/>
    </row>
    <row r="6" spans="2:10" ht="15.75" customHeight="1">
      <c r="B6" s="68" t="s">
        <v>59</v>
      </c>
      <c r="C6" s="293" t="s">
        <v>124</v>
      </c>
      <c r="D6" s="294"/>
      <c r="E6" s="294"/>
      <c r="F6" s="294"/>
      <c r="G6" s="137">
        <v>115891225814.14264</v>
      </c>
      <c r="H6" s="163">
        <v>131549037110.41161</v>
      </c>
      <c r="I6" s="73">
        <f>'年齢階層別_普及率(金額)'!N6</f>
        <v>247440262924.55444</v>
      </c>
      <c r="J6" s="138">
        <f>'年齢階層別_普及率(金額)'!O6</f>
        <v>1</v>
      </c>
    </row>
    <row r="7" spans="2:10" ht="15.75" customHeight="1">
      <c r="B7" s="69" t="s">
        <v>60</v>
      </c>
      <c r="C7" s="279" t="s">
        <v>61</v>
      </c>
      <c r="D7" s="280"/>
      <c r="E7" s="280"/>
      <c r="F7" s="280"/>
      <c r="G7" s="137">
        <v>17537299624.671944</v>
      </c>
      <c r="H7" s="163">
        <v>23549376220.350628</v>
      </c>
      <c r="I7" s="73">
        <f>'年齢階層別_普及率(金額)'!N7</f>
        <v>41086675845.022545</v>
      </c>
      <c r="J7" s="138">
        <f>'年齢階層別_普及率(金額)'!O7</f>
        <v>0.16604684847732337</v>
      </c>
    </row>
    <row r="8" spans="2:10" ht="15.75" customHeight="1">
      <c r="B8" s="70" t="s">
        <v>62</v>
      </c>
      <c r="C8" s="279" t="s">
        <v>63</v>
      </c>
      <c r="D8" s="280"/>
      <c r="E8" s="280"/>
      <c r="F8" s="280"/>
      <c r="G8" s="137">
        <v>98353926189.470612</v>
      </c>
      <c r="H8" s="163">
        <v>107999660890.061</v>
      </c>
      <c r="I8" s="73">
        <f>'年齢階層別_普及率(金額)'!N8</f>
        <v>206353587079.53174</v>
      </c>
      <c r="J8" s="138">
        <f>'年齢階層別_普及率(金額)'!O8</f>
        <v>0.83395315152267602</v>
      </c>
    </row>
    <row r="9" spans="2:10" ht="15.75" customHeight="1">
      <c r="B9" s="69" t="s">
        <v>64</v>
      </c>
      <c r="C9" s="279" t="s">
        <v>65</v>
      </c>
      <c r="D9" s="280"/>
      <c r="E9" s="280"/>
      <c r="F9" s="280"/>
      <c r="G9" s="139">
        <v>10457028737.14352</v>
      </c>
      <c r="H9" s="164">
        <v>16997572037.433361</v>
      </c>
      <c r="I9" s="140">
        <f>'年齢階層別_普及率(金額)'!N9</f>
        <v>27454600774.576889</v>
      </c>
      <c r="J9" s="141">
        <f>'年齢階層別_普及率(金額)'!O9</f>
        <v>0.11095446007890765</v>
      </c>
    </row>
    <row r="10" spans="2:10" ht="15.75" customHeight="1">
      <c r="B10" s="71" t="s">
        <v>66</v>
      </c>
      <c r="C10" s="296" t="s">
        <v>172</v>
      </c>
      <c r="D10" s="297"/>
      <c r="E10" s="297"/>
      <c r="F10" s="297"/>
      <c r="G10" s="142">
        <v>2606226686.1123996</v>
      </c>
      <c r="H10" s="165">
        <v>4521750625.91224</v>
      </c>
      <c r="I10" s="143">
        <f>'年齢階層別_普及率(金額)'!N10</f>
        <v>7127977312.0246401</v>
      </c>
      <c r="J10" s="144">
        <f>'年齢階層別_普及率(金額)'!O10</f>
        <v>2.8806861210772274E-2</v>
      </c>
    </row>
    <row r="11" spans="2:10" ht="15.75" customHeight="1">
      <c r="B11" s="72" t="s">
        <v>67</v>
      </c>
      <c r="C11" s="299" t="s">
        <v>68</v>
      </c>
      <c r="D11" s="300"/>
      <c r="E11" s="300"/>
      <c r="F11" s="300"/>
      <c r="G11" s="145">
        <v>7850802051.0311203</v>
      </c>
      <c r="H11" s="166">
        <v>12475821411.52112</v>
      </c>
      <c r="I11" s="146">
        <f>'年齢階層別_普及率(金額)'!N11</f>
        <v>20326623462.552246</v>
      </c>
      <c r="J11" s="147">
        <f>'年齢階層別_普及率(金額)'!O11</f>
        <v>8.2147598868135371E-2</v>
      </c>
    </row>
    <row r="12" spans="2:10" ht="15.75" customHeight="1">
      <c r="B12" s="68" t="s">
        <v>69</v>
      </c>
      <c r="C12" s="279" t="s">
        <v>70</v>
      </c>
      <c r="D12" s="280"/>
      <c r="E12" s="280"/>
      <c r="F12" s="280"/>
      <c r="G12" s="135">
        <v>87896897452.327194</v>
      </c>
      <c r="H12" s="162">
        <v>91002088852.62764</v>
      </c>
      <c r="I12" s="136">
        <f>'年齢階層別_普及率(金額)'!N12</f>
        <v>178898986304.95483</v>
      </c>
      <c r="J12" s="149">
        <f>'年齢階層別_普及率(金額)'!O12</f>
        <v>0.72299869144376827</v>
      </c>
    </row>
    <row r="13" spans="2:10" ht="15.75" customHeight="1">
      <c r="B13" s="68" t="s">
        <v>71</v>
      </c>
      <c r="C13" s="279" t="s">
        <v>173</v>
      </c>
      <c r="D13" s="280"/>
      <c r="E13" s="280"/>
      <c r="F13" s="280"/>
      <c r="G13" s="137">
        <v>1214370451.3485999</v>
      </c>
      <c r="H13" s="163">
        <v>2036281057.0874</v>
      </c>
      <c r="I13" s="73">
        <f>'年齢階層別_普及率(金額)'!N13</f>
        <v>3250651508.4359999</v>
      </c>
      <c r="J13" s="74"/>
    </row>
    <row r="14" spans="2:10" ht="15.75" customHeight="1" thickBot="1">
      <c r="B14" s="68" t="s">
        <v>72</v>
      </c>
      <c r="C14" s="279" t="s">
        <v>125</v>
      </c>
      <c r="D14" s="280"/>
      <c r="E14" s="280"/>
      <c r="F14" s="280"/>
      <c r="G14" s="167">
        <v>0.62645902405692255</v>
      </c>
      <c r="H14" s="172">
        <v>0.58079281505063063</v>
      </c>
      <c r="I14" s="151">
        <f>'年齢階層別_普及率(金額)'!N14</f>
        <v>0.59944427462376415</v>
      </c>
      <c r="J14" s="152"/>
    </row>
    <row r="20" spans="10:10" ht="15.75" customHeight="1">
      <c r="J20" s="4"/>
    </row>
  </sheetData>
  <mergeCells count="13">
    <mergeCell ref="I3:J3"/>
    <mergeCell ref="C14:F14"/>
    <mergeCell ref="C8:F8"/>
    <mergeCell ref="C9:F9"/>
    <mergeCell ref="C10:F10"/>
    <mergeCell ref="C11:F11"/>
    <mergeCell ref="C12:F12"/>
    <mergeCell ref="C13:F13"/>
    <mergeCell ref="B3:F4"/>
    <mergeCell ref="G3:H3"/>
    <mergeCell ref="C5:F5"/>
    <mergeCell ref="C6:F6"/>
    <mergeCell ref="C7:F7"/>
  </mergeCells>
  <phoneticPr fontId="3"/>
  <pageMargins left="0.70866141732283472" right="0.70866141732283472" top="0.74803149606299213" bottom="0.74803149606299213" header="0.31496062992125984" footer="0.31496062992125984"/>
  <pageSetup paperSize="8" scale="75" orientation="landscape" r:id="rId1"/>
  <headerFooter>
    <oddHeader>&amp;R&amp;"ＭＳ 明朝,標準"&amp;12ジェネリック医薬品分析(医科･調剤)</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B1:O62"/>
  <sheetViews>
    <sheetView showGridLines="0" zoomScaleNormal="100" zoomScaleSheetLayoutView="100" workbookViewId="0"/>
  </sheetViews>
  <sheetFormatPr defaultColWidth="7.625" defaultRowHeight="15.75" customHeight="1"/>
  <cols>
    <col min="1" max="1" width="4.625" style="36" customWidth="1"/>
    <col min="2" max="2" width="5.625" style="43" customWidth="1"/>
    <col min="3" max="6" width="12.625" style="36" customWidth="1"/>
    <col min="7" max="15" width="15.625" style="36" customWidth="1"/>
    <col min="16" max="16" width="3.625" style="36" customWidth="1"/>
    <col min="17" max="20" width="11.125" style="36" customWidth="1"/>
    <col min="21" max="16384" width="7.625" style="36"/>
  </cols>
  <sheetData>
    <row r="1" spans="2:15" s="6" customFormat="1" ht="16.5" customHeight="1">
      <c r="B1" s="4" t="s">
        <v>185</v>
      </c>
      <c r="C1" s="5"/>
    </row>
    <row r="2" spans="2:15" s="4" customFormat="1" ht="16.5" customHeight="1" thickBot="1">
      <c r="B2" s="4" t="s">
        <v>182</v>
      </c>
    </row>
    <row r="3" spans="2:15" ht="15.75" customHeight="1">
      <c r="B3" s="314"/>
      <c r="C3" s="315"/>
      <c r="D3" s="315"/>
      <c r="E3" s="315"/>
      <c r="F3" s="316"/>
      <c r="G3" s="302" t="s">
        <v>127</v>
      </c>
      <c r="H3" s="303"/>
      <c r="I3" s="303"/>
      <c r="J3" s="303"/>
      <c r="K3" s="303"/>
      <c r="L3" s="303"/>
      <c r="M3" s="304"/>
      <c r="N3" s="288" t="s">
        <v>74</v>
      </c>
      <c r="O3" s="289"/>
    </row>
    <row r="4" spans="2:15" ht="15.75" customHeight="1">
      <c r="B4" s="317"/>
      <c r="C4" s="318"/>
      <c r="D4" s="318"/>
      <c r="E4" s="318"/>
      <c r="F4" s="319"/>
      <c r="G4" s="125" t="s">
        <v>108</v>
      </c>
      <c r="H4" s="125" t="s">
        <v>109</v>
      </c>
      <c r="I4" s="125" t="s">
        <v>110</v>
      </c>
      <c r="J4" s="125" t="s">
        <v>111</v>
      </c>
      <c r="K4" s="125" t="s">
        <v>112</v>
      </c>
      <c r="L4" s="125" t="s">
        <v>113</v>
      </c>
      <c r="M4" s="125" t="s">
        <v>114</v>
      </c>
      <c r="N4" s="65" t="s">
        <v>165</v>
      </c>
      <c r="O4" s="126" t="s">
        <v>155</v>
      </c>
    </row>
    <row r="5" spans="2:15" ht="15.75" customHeight="1">
      <c r="B5" s="75" t="s">
        <v>58</v>
      </c>
      <c r="C5" s="320" t="s">
        <v>128</v>
      </c>
      <c r="D5" s="321"/>
      <c r="E5" s="321"/>
      <c r="F5" s="322"/>
      <c r="G5" s="135">
        <v>16063518.13394</v>
      </c>
      <c r="H5" s="135">
        <v>50210806.008380003</v>
      </c>
      <c r="I5" s="135">
        <v>1790728700.2266099</v>
      </c>
      <c r="J5" s="135">
        <v>2135944785.1066501</v>
      </c>
      <c r="K5" s="135">
        <v>1808292804.0732999</v>
      </c>
      <c r="L5" s="135">
        <v>1196873550.61341</v>
      </c>
      <c r="M5" s="135">
        <v>563836781.02519</v>
      </c>
      <c r="N5" s="136">
        <v>7561950945.18748</v>
      </c>
      <c r="O5" s="133"/>
    </row>
    <row r="6" spans="2:15" ht="15.75" customHeight="1">
      <c r="B6" s="76" t="s">
        <v>59</v>
      </c>
      <c r="C6" s="323" t="s">
        <v>129</v>
      </c>
      <c r="D6" s="324"/>
      <c r="E6" s="324"/>
      <c r="F6" s="325"/>
      <c r="G6" s="137">
        <v>13023768.64504</v>
      </c>
      <c r="H6" s="137">
        <v>40430935.442000002</v>
      </c>
      <c r="I6" s="137">
        <v>1397346042.93924</v>
      </c>
      <c r="J6" s="137">
        <v>1695308972.3701999</v>
      </c>
      <c r="K6" s="137">
        <v>1465988325.8963101</v>
      </c>
      <c r="L6" s="137">
        <v>995609441.34872997</v>
      </c>
      <c r="M6" s="137">
        <v>480913095.82863998</v>
      </c>
      <c r="N6" s="73">
        <v>6088620582.4701595</v>
      </c>
      <c r="O6" s="138">
        <v>1</v>
      </c>
    </row>
    <row r="7" spans="2:15" ht="15.75" customHeight="1">
      <c r="B7" s="77" t="s">
        <v>60</v>
      </c>
      <c r="C7" s="305" t="s">
        <v>75</v>
      </c>
      <c r="D7" s="306"/>
      <c r="E7" s="306"/>
      <c r="F7" s="307"/>
      <c r="G7" s="137">
        <v>3963819.2593</v>
      </c>
      <c r="H7" s="137">
        <v>11269282.68788</v>
      </c>
      <c r="I7" s="137">
        <v>699543136.66229999</v>
      </c>
      <c r="J7" s="137">
        <v>763923868.60672998</v>
      </c>
      <c r="K7" s="137">
        <v>546957091.31541002</v>
      </c>
      <c r="L7" s="137">
        <v>277329003.57562</v>
      </c>
      <c r="M7" s="137">
        <v>88999843.104849994</v>
      </c>
      <c r="N7" s="73">
        <v>2391986045.21209</v>
      </c>
      <c r="O7" s="138">
        <v>0.39286173490575083</v>
      </c>
    </row>
    <row r="8" spans="2:15" ht="15.75" customHeight="1">
      <c r="B8" s="78" t="s">
        <v>62</v>
      </c>
      <c r="C8" s="305" t="s">
        <v>76</v>
      </c>
      <c r="D8" s="306"/>
      <c r="E8" s="306"/>
      <c r="F8" s="307"/>
      <c r="G8" s="139">
        <v>9059949.3857400008</v>
      </c>
      <c r="H8" s="139">
        <v>29161652.75412</v>
      </c>
      <c r="I8" s="139">
        <v>697802906.27693999</v>
      </c>
      <c r="J8" s="139">
        <v>931385103.76347005</v>
      </c>
      <c r="K8" s="139">
        <v>919031234.58089995</v>
      </c>
      <c r="L8" s="139">
        <v>718280437.77311003</v>
      </c>
      <c r="M8" s="139">
        <v>391913252.72378999</v>
      </c>
      <c r="N8" s="73">
        <v>3696634537.2580705</v>
      </c>
      <c r="O8" s="138">
        <v>0.60713826509424929</v>
      </c>
    </row>
    <row r="9" spans="2:15" ht="15.75" customHeight="1">
      <c r="B9" s="79" t="s">
        <v>64</v>
      </c>
      <c r="C9" s="305" t="s">
        <v>77</v>
      </c>
      <c r="D9" s="306"/>
      <c r="E9" s="306"/>
      <c r="F9" s="307"/>
      <c r="G9" s="139">
        <v>781728.46917000005</v>
      </c>
      <c r="H9" s="139">
        <v>2405765.2124800002</v>
      </c>
      <c r="I9" s="139">
        <v>150720822.52496001</v>
      </c>
      <c r="J9" s="139">
        <v>171128756.10403001</v>
      </c>
      <c r="K9" s="139">
        <v>116671088.02888</v>
      </c>
      <c r="L9" s="139">
        <v>51743809.052649997</v>
      </c>
      <c r="M9" s="139">
        <v>13185110.762870001</v>
      </c>
      <c r="N9" s="140">
        <v>506637080.15504003</v>
      </c>
      <c r="O9" s="141">
        <v>8.3210486397149883E-2</v>
      </c>
    </row>
    <row r="10" spans="2:15" ht="15.75" customHeight="1">
      <c r="B10" s="80" t="s">
        <v>66</v>
      </c>
      <c r="C10" s="308" t="s">
        <v>206</v>
      </c>
      <c r="D10" s="309"/>
      <c r="E10" s="309"/>
      <c r="F10" s="310"/>
      <c r="G10" s="142">
        <v>320686.5</v>
      </c>
      <c r="H10" s="142">
        <v>1071907.51</v>
      </c>
      <c r="I10" s="142">
        <v>82408130.3442</v>
      </c>
      <c r="J10" s="142">
        <v>94985285.739199996</v>
      </c>
      <c r="K10" s="142">
        <v>63736020.402000003</v>
      </c>
      <c r="L10" s="142">
        <v>27551863.630600002</v>
      </c>
      <c r="M10" s="142">
        <v>6697488.96</v>
      </c>
      <c r="N10" s="143">
        <v>276771383.08599997</v>
      </c>
      <c r="O10" s="144">
        <v>4.5457157222582839E-2</v>
      </c>
    </row>
    <row r="11" spans="2:15" ht="15.75" customHeight="1">
      <c r="B11" s="81" t="s">
        <v>67</v>
      </c>
      <c r="C11" s="311" t="s">
        <v>78</v>
      </c>
      <c r="D11" s="312"/>
      <c r="E11" s="312"/>
      <c r="F11" s="313"/>
      <c r="G11" s="145">
        <v>461041.96917</v>
      </c>
      <c r="H11" s="145">
        <v>1333857.70248</v>
      </c>
      <c r="I11" s="145">
        <v>68312692.180759996</v>
      </c>
      <c r="J11" s="145">
        <v>76143470.364830002</v>
      </c>
      <c r="K11" s="145">
        <v>52935067.626879998</v>
      </c>
      <c r="L11" s="145">
        <v>24191945.422049999</v>
      </c>
      <c r="M11" s="145">
        <v>6487621.8028699998</v>
      </c>
      <c r="N11" s="146">
        <v>229865697.06903997</v>
      </c>
      <c r="O11" s="147">
        <v>3.775332917456703E-2</v>
      </c>
    </row>
    <row r="12" spans="2:15" ht="15.75" customHeight="1">
      <c r="B12" s="76" t="s">
        <v>69</v>
      </c>
      <c r="C12" s="305" t="s">
        <v>79</v>
      </c>
      <c r="D12" s="306"/>
      <c r="E12" s="306"/>
      <c r="F12" s="307"/>
      <c r="G12" s="148">
        <v>8278220.9165700004</v>
      </c>
      <c r="H12" s="148">
        <v>26755887.541639999</v>
      </c>
      <c r="I12" s="148">
        <v>547082083.75197995</v>
      </c>
      <c r="J12" s="148">
        <v>760256347.65944004</v>
      </c>
      <c r="K12" s="148">
        <v>802360146.55201995</v>
      </c>
      <c r="L12" s="148">
        <v>666536628.72046006</v>
      </c>
      <c r="M12" s="148">
        <v>378728141.96091998</v>
      </c>
      <c r="N12" s="153">
        <v>3189997457.1030297</v>
      </c>
      <c r="O12" s="149">
        <v>0.52392777869709928</v>
      </c>
    </row>
    <row r="13" spans="2:15" ht="15.75" customHeight="1" thickBot="1">
      <c r="B13" s="79" t="s">
        <v>72</v>
      </c>
      <c r="C13" s="305" t="s">
        <v>130</v>
      </c>
      <c r="D13" s="306"/>
      <c r="E13" s="306"/>
      <c r="F13" s="307"/>
      <c r="G13" s="150">
        <v>0.83527118176893034</v>
      </c>
      <c r="H13" s="150">
        <v>0.8240762862397969</v>
      </c>
      <c r="I13" s="150">
        <v>0.82273643273198449</v>
      </c>
      <c r="J13" s="150">
        <v>0.816984893062072</v>
      </c>
      <c r="K13" s="150">
        <v>0.82419208276514266</v>
      </c>
      <c r="L13" s="150">
        <v>0.84275878447879782</v>
      </c>
      <c r="M13" s="150">
        <v>0.87096817815332839</v>
      </c>
      <c r="N13" s="151">
        <v>0.82521457318088864</v>
      </c>
      <c r="O13" s="134"/>
    </row>
    <row r="14" spans="2:15" s="4" customFormat="1" ht="13.5" customHeight="1">
      <c r="B14" s="55" t="s">
        <v>211</v>
      </c>
      <c r="C14" s="8"/>
      <c r="D14" s="8"/>
      <c r="E14" s="8"/>
      <c r="F14" s="8"/>
      <c r="G14" s="8"/>
      <c r="H14" s="8"/>
      <c r="I14" s="8"/>
      <c r="J14" s="8"/>
      <c r="K14" s="8"/>
      <c r="L14" s="8"/>
      <c r="M14" s="8"/>
      <c r="N14" s="8"/>
      <c r="O14" s="8"/>
    </row>
    <row r="15" spans="2:15" s="4" customFormat="1" ht="13.5" customHeight="1">
      <c r="B15" s="59" t="s">
        <v>106</v>
      </c>
      <c r="C15" s="8"/>
      <c r="D15" s="8"/>
      <c r="E15" s="8"/>
      <c r="F15" s="8"/>
      <c r="G15" s="8"/>
      <c r="H15" s="8"/>
      <c r="I15" s="8"/>
      <c r="J15" s="8"/>
      <c r="K15" s="8"/>
      <c r="L15" s="8"/>
      <c r="M15" s="8"/>
      <c r="N15" s="8"/>
      <c r="O15" s="8"/>
    </row>
    <row r="16" spans="2:15" s="46" customFormat="1" ht="13.5" customHeight="1">
      <c r="B16" s="59" t="s">
        <v>212</v>
      </c>
    </row>
    <row r="17" spans="2:15" s="41" customFormat="1" ht="13.5" customHeight="1">
      <c r="B17" s="63" t="s">
        <v>126</v>
      </c>
    </row>
    <row r="18" spans="2:15" s="41" customFormat="1" ht="13.5" customHeight="1">
      <c r="B18" s="64" t="s">
        <v>199</v>
      </c>
    </row>
    <row r="19" spans="2:15" s="41" customFormat="1" ht="13.5" customHeight="1">
      <c r="B19" s="64"/>
    </row>
    <row r="20" spans="2:15" s="41" customFormat="1" ht="13.5" customHeight="1">
      <c r="B20" s="52"/>
      <c r="C20" s="48"/>
      <c r="D20" s="48"/>
      <c r="E20" s="48"/>
      <c r="F20" s="48"/>
      <c r="G20" s="48"/>
      <c r="H20" s="48"/>
      <c r="I20" s="48"/>
      <c r="J20" s="48"/>
      <c r="K20" s="48"/>
      <c r="L20" s="48"/>
      <c r="M20" s="48"/>
      <c r="N20" s="48"/>
      <c r="O20" s="49"/>
    </row>
    <row r="21" spans="2:15" s="6" customFormat="1" ht="16.5" customHeight="1">
      <c r="B21" s="4" t="s">
        <v>185</v>
      </c>
      <c r="C21" s="5"/>
    </row>
    <row r="22" spans="2:15" s="4" customFormat="1" ht="16.5" customHeight="1">
      <c r="B22" s="4" t="s">
        <v>182</v>
      </c>
    </row>
    <row r="23" spans="2:15" s="41" customFormat="1" ht="15.75" customHeight="1">
      <c r="B23" s="43"/>
      <c r="C23" s="36"/>
      <c r="D23" s="36"/>
      <c r="E23" s="36"/>
      <c r="F23" s="36"/>
      <c r="G23" s="36"/>
      <c r="H23" s="36"/>
      <c r="I23" s="36"/>
      <c r="J23" s="36"/>
      <c r="K23" s="36"/>
      <c r="L23" s="36"/>
      <c r="M23" s="36"/>
      <c r="N23" s="36"/>
      <c r="O23" s="36"/>
    </row>
    <row r="24" spans="2:15" s="41" customFormat="1" ht="15.75" customHeight="1">
      <c r="B24" s="43"/>
      <c r="C24" s="36"/>
      <c r="D24" s="36"/>
      <c r="E24" s="36"/>
      <c r="F24" s="36"/>
      <c r="G24" s="36"/>
      <c r="H24" s="36"/>
      <c r="I24" s="36"/>
      <c r="J24" s="36"/>
      <c r="K24" s="36"/>
      <c r="L24" s="36"/>
      <c r="M24" s="36"/>
      <c r="N24" s="36"/>
      <c r="O24" s="36"/>
    </row>
    <row r="25" spans="2:15" s="41" customFormat="1" ht="15.75" customHeight="1">
      <c r="B25" s="43"/>
      <c r="C25" s="36"/>
      <c r="D25" s="36"/>
      <c r="E25" s="36"/>
      <c r="F25" s="36"/>
      <c r="G25" s="36"/>
      <c r="H25" s="36"/>
      <c r="I25" s="36"/>
      <c r="J25" s="36"/>
      <c r="K25" s="36"/>
      <c r="L25" s="36"/>
      <c r="M25" s="36"/>
      <c r="N25" s="36"/>
      <c r="O25" s="36"/>
    </row>
    <row r="26" spans="2:15" s="41" customFormat="1" ht="15.75" customHeight="1">
      <c r="B26" s="43"/>
      <c r="C26" s="36"/>
      <c r="D26" s="36"/>
      <c r="E26" s="36"/>
      <c r="F26" s="36"/>
      <c r="G26" s="36"/>
      <c r="H26" s="36"/>
      <c r="I26" s="36"/>
      <c r="J26" s="36"/>
      <c r="K26" s="36"/>
      <c r="L26" s="36"/>
      <c r="M26" s="36"/>
      <c r="N26" s="36"/>
      <c r="O26" s="36"/>
    </row>
    <row r="27" spans="2:15" s="41" customFormat="1" ht="15.75" customHeight="1">
      <c r="B27" s="43"/>
      <c r="C27" s="36"/>
      <c r="D27" s="36"/>
      <c r="E27" s="36"/>
      <c r="F27" s="36"/>
      <c r="G27" s="36"/>
      <c r="H27" s="36"/>
      <c r="I27" s="36"/>
      <c r="J27" s="36"/>
      <c r="K27" s="36"/>
      <c r="L27" s="36"/>
      <c r="M27" s="36"/>
      <c r="N27" s="36"/>
      <c r="O27" s="36"/>
    </row>
    <row r="28" spans="2:15" s="41" customFormat="1" ht="15.75" customHeight="1">
      <c r="B28" s="43"/>
      <c r="C28" s="36"/>
      <c r="D28" s="36"/>
      <c r="E28" s="36"/>
      <c r="F28" s="36"/>
      <c r="G28" s="36"/>
      <c r="H28" s="36"/>
      <c r="I28" s="36"/>
      <c r="J28" s="36"/>
      <c r="K28" s="36"/>
      <c r="L28" s="36"/>
      <c r="M28" s="36"/>
      <c r="N28" s="36"/>
      <c r="O28" s="36"/>
    </row>
    <row r="29" spans="2:15" s="41" customFormat="1" ht="15.75" customHeight="1">
      <c r="B29" s="43"/>
      <c r="C29" s="36"/>
      <c r="D29" s="36"/>
      <c r="E29" s="36"/>
      <c r="F29" s="36"/>
      <c r="G29" s="36"/>
      <c r="H29" s="36"/>
      <c r="I29" s="36"/>
      <c r="J29" s="36"/>
      <c r="K29" s="36"/>
      <c r="L29" s="36"/>
      <c r="M29" s="36"/>
      <c r="N29" s="36"/>
      <c r="O29" s="36"/>
    </row>
    <row r="30" spans="2:15" s="41" customFormat="1" ht="15.75" customHeight="1">
      <c r="B30" s="43"/>
      <c r="C30" s="36"/>
      <c r="D30" s="36"/>
      <c r="E30" s="36"/>
      <c r="F30" s="36"/>
      <c r="G30" s="36"/>
      <c r="H30" s="36"/>
      <c r="I30" s="36"/>
      <c r="J30" s="36"/>
      <c r="K30" s="36"/>
      <c r="L30" s="36"/>
      <c r="M30" s="36"/>
      <c r="N30" s="36"/>
      <c r="O30" s="36"/>
    </row>
    <row r="32" spans="2:15" s="42" customFormat="1" ht="15.75" customHeight="1">
      <c r="B32" s="43"/>
      <c r="C32" s="36"/>
      <c r="D32" s="36"/>
      <c r="E32" s="36"/>
      <c r="F32" s="36"/>
      <c r="G32" s="36"/>
      <c r="H32" s="36"/>
      <c r="I32" s="36"/>
      <c r="J32" s="36"/>
      <c r="K32" s="36"/>
      <c r="L32" s="36"/>
      <c r="M32" s="36"/>
      <c r="N32" s="36"/>
      <c r="O32" s="36"/>
    </row>
    <row r="33" spans="2:15" s="41" customFormat="1" ht="15.75" customHeight="1">
      <c r="B33" s="43"/>
      <c r="C33" s="36"/>
      <c r="D33" s="36"/>
      <c r="E33" s="36"/>
      <c r="F33" s="36"/>
      <c r="G33" s="36"/>
      <c r="H33" s="36"/>
      <c r="I33" s="36"/>
      <c r="J33" s="36"/>
      <c r="K33" s="36"/>
      <c r="L33" s="36"/>
      <c r="M33" s="36"/>
      <c r="N33" s="36"/>
      <c r="O33" s="36"/>
    </row>
    <row r="34" spans="2:15" s="51" customFormat="1" ht="15.75" customHeight="1">
      <c r="B34" s="43"/>
      <c r="C34" s="36"/>
      <c r="D34" s="36"/>
      <c r="E34" s="36"/>
      <c r="F34" s="36"/>
      <c r="G34" s="36"/>
      <c r="H34" s="36"/>
      <c r="I34" s="36"/>
      <c r="J34" s="36"/>
      <c r="K34" s="36"/>
      <c r="L34" s="36"/>
      <c r="M34" s="36"/>
      <c r="N34" s="36"/>
      <c r="O34" s="36"/>
    </row>
    <row r="35" spans="2:15" s="51" customFormat="1" ht="15.75" customHeight="1">
      <c r="B35" s="43"/>
      <c r="C35" s="36"/>
      <c r="D35" s="36"/>
      <c r="E35" s="36"/>
      <c r="F35" s="36"/>
      <c r="G35" s="36"/>
      <c r="H35" s="36"/>
      <c r="I35" s="36"/>
      <c r="J35" s="36"/>
      <c r="K35" s="36"/>
      <c r="L35" s="36"/>
      <c r="M35" s="36"/>
      <c r="N35" s="36"/>
      <c r="O35" s="36"/>
    </row>
    <row r="36" spans="2:15" s="51" customFormat="1" ht="15.75" customHeight="1">
      <c r="B36" s="43"/>
      <c r="C36" s="36"/>
      <c r="D36" s="36"/>
      <c r="E36" s="36"/>
      <c r="F36" s="36"/>
      <c r="G36" s="36"/>
      <c r="H36" s="36"/>
      <c r="I36" s="36"/>
      <c r="J36" s="36"/>
      <c r="K36" s="36"/>
      <c r="L36" s="36"/>
      <c r="M36" s="36"/>
      <c r="N36" s="36"/>
      <c r="O36" s="36"/>
    </row>
    <row r="37" spans="2:15" s="51" customFormat="1" ht="15.75" customHeight="1">
      <c r="B37" s="43"/>
      <c r="C37" s="36"/>
      <c r="D37" s="36"/>
      <c r="E37" s="36"/>
      <c r="F37" s="36"/>
      <c r="G37" s="36"/>
      <c r="H37" s="36"/>
      <c r="I37" s="36"/>
      <c r="J37" s="36"/>
      <c r="K37" s="36"/>
      <c r="L37" s="36"/>
      <c r="M37" s="36"/>
      <c r="N37" s="36"/>
      <c r="O37" s="36"/>
    </row>
    <row r="45" spans="2:15" ht="15.75" customHeight="1">
      <c r="B45" s="7"/>
      <c r="C45" s="44"/>
      <c r="D45" s="44"/>
      <c r="E45" s="44"/>
      <c r="F45" s="44"/>
      <c r="G45" s="44"/>
      <c r="H45" s="44"/>
      <c r="I45" s="44"/>
      <c r="J45" s="44"/>
      <c r="K45" s="44"/>
      <c r="L45" s="44"/>
      <c r="M45" s="44"/>
      <c r="N45" s="44"/>
      <c r="O45" s="44"/>
    </row>
    <row r="46" spans="2:15" s="4" customFormat="1" ht="15.75" customHeight="1">
      <c r="B46" s="7"/>
      <c r="C46" s="8"/>
      <c r="D46" s="8"/>
      <c r="E46" s="8"/>
      <c r="F46" s="8"/>
      <c r="G46" s="8"/>
      <c r="H46" s="8"/>
      <c r="I46" s="8"/>
      <c r="J46" s="8"/>
      <c r="K46" s="8"/>
      <c r="L46" s="8"/>
      <c r="M46" s="8"/>
      <c r="N46" s="8"/>
      <c r="O46" s="8"/>
    </row>
    <row r="47" spans="2:15" s="4" customFormat="1" ht="15.75" customHeight="1">
      <c r="B47" s="7"/>
      <c r="C47" s="8"/>
      <c r="D47" s="8"/>
      <c r="E47" s="8"/>
      <c r="F47" s="8"/>
      <c r="G47" s="8"/>
      <c r="H47" s="8"/>
      <c r="I47" s="8"/>
      <c r="J47" s="8"/>
      <c r="K47" s="8"/>
      <c r="L47" s="8"/>
      <c r="M47" s="8"/>
      <c r="N47" s="8"/>
      <c r="O47" s="8"/>
    </row>
    <row r="48" spans="2:15" s="4" customFormat="1" ht="15.75" customHeight="1">
      <c r="B48" s="7"/>
      <c r="C48" s="8"/>
      <c r="D48" s="8"/>
      <c r="E48" s="8"/>
      <c r="F48" s="8"/>
      <c r="G48" s="8"/>
      <c r="H48" s="8"/>
      <c r="I48" s="8"/>
      <c r="J48" s="8"/>
      <c r="K48" s="8"/>
      <c r="L48" s="8"/>
      <c r="M48" s="8"/>
      <c r="N48" s="8"/>
      <c r="O48" s="8"/>
    </row>
    <row r="49" spans="2:15" s="4" customFormat="1" ht="15.75" customHeight="1">
      <c r="B49" s="7"/>
      <c r="C49" s="8"/>
      <c r="D49" s="8"/>
      <c r="E49" s="8"/>
      <c r="F49" s="8"/>
      <c r="G49" s="8"/>
      <c r="H49" s="8"/>
      <c r="I49" s="8"/>
      <c r="J49" s="8"/>
      <c r="K49" s="8"/>
      <c r="L49" s="8"/>
      <c r="M49" s="8"/>
      <c r="N49" s="8"/>
      <c r="O49" s="8"/>
    </row>
    <row r="50" spans="2:15" s="4" customFormat="1" ht="15.75" customHeight="1">
      <c r="B50" s="7"/>
      <c r="C50" s="8"/>
      <c r="D50" s="8"/>
      <c r="E50" s="8"/>
      <c r="F50" s="8"/>
      <c r="G50" s="8"/>
      <c r="H50" s="8"/>
      <c r="I50" s="8"/>
      <c r="J50" s="8"/>
      <c r="K50" s="8"/>
      <c r="L50" s="8"/>
      <c r="M50" s="8"/>
      <c r="N50" s="8"/>
      <c r="O50" s="8"/>
    </row>
    <row r="51" spans="2:15" s="4" customFormat="1" ht="15.75" customHeight="1">
      <c r="B51" s="7"/>
      <c r="C51" s="8"/>
      <c r="D51" s="8"/>
      <c r="E51" s="8"/>
      <c r="F51" s="8"/>
      <c r="G51" s="8"/>
      <c r="H51" s="8"/>
      <c r="I51" s="8"/>
      <c r="J51" s="8"/>
      <c r="K51" s="8"/>
      <c r="L51" s="8"/>
      <c r="M51" s="8"/>
      <c r="N51" s="8"/>
      <c r="O51" s="8"/>
    </row>
    <row r="52" spans="2:15" s="4" customFormat="1" ht="15.75" customHeight="1">
      <c r="B52" s="7"/>
      <c r="C52" s="8"/>
      <c r="D52" s="8"/>
      <c r="E52" s="8"/>
      <c r="F52" s="8"/>
      <c r="G52" s="8"/>
      <c r="H52" s="8"/>
      <c r="I52" s="8"/>
      <c r="J52" s="8"/>
      <c r="K52" s="8"/>
      <c r="L52" s="8"/>
      <c r="M52" s="8"/>
      <c r="N52" s="8"/>
      <c r="O52" s="8"/>
    </row>
    <row r="53" spans="2:15" s="4" customFormat="1" ht="15.75" customHeight="1">
      <c r="B53" s="7"/>
      <c r="C53" s="8"/>
      <c r="D53" s="8"/>
      <c r="E53" s="8"/>
      <c r="F53" s="8"/>
      <c r="G53" s="8"/>
      <c r="H53" s="8"/>
      <c r="I53" s="8"/>
      <c r="J53" s="8"/>
      <c r="K53" s="8"/>
      <c r="L53" s="8"/>
      <c r="M53" s="8"/>
      <c r="N53" s="8"/>
      <c r="O53" s="8"/>
    </row>
    <row r="54" spans="2:15" s="4" customFormat="1" ht="15.75" customHeight="1">
      <c r="B54" s="7"/>
      <c r="C54" s="8"/>
      <c r="D54" s="8"/>
      <c r="E54" s="8"/>
      <c r="F54" s="8"/>
      <c r="G54" s="8"/>
      <c r="H54" s="8"/>
      <c r="I54" s="8"/>
      <c r="J54" s="8"/>
      <c r="K54" s="8"/>
      <c r="L54" s="8"/>
      <c r="M54" s="8"/>
      <c r="N54" s="8"/>
      <c r="O54" s="8"/>
    </row>
    <row r="55" spans="2:15" s="4" customFormat="1" ht="15.75" customHeight="1">
      <c r="B55" s="7"/>
      <c r="C55" s="8"/>
      <c r="D55" s="8"/>
      <c r="E55" s="8"/>
      <c r="F55" s="8"/>
      <c r="G55" s="8"/>
      <c r="H55" s="8"/>
      <c r="I55" s="8"/>
      <c r="J55" s="8"/>
      <c r="K55" s="8"/>
      <c r="L55" s="8"/>
      <c r="M55" s="8"/>
      <c r="N55" s="8"/>
      <c r="O55" s="8"/>
    </row>
    <row r="56" spans="2:15" s="4" customFormat="1" ht="15.75" customHeight="1">
      <c r="B56" s="7"/>
      <c r="C56" s="8"/>
      <c r="D56" s="8"/>
      <c r="E56" s="8"/>
      <c r="F56" s="8"/>
      <c r="G56" s="8"/>
      <c r="H56" s="8"/>
      <c r="I56" s="8"/>
      <c r="J56" s="8"/>
      <c r="K56" s="8"/>
      <c r="L56" s="8"/>
      <c r="M56" s="8"/>
      <c r="N56" s="8"/>
      <c r="O56" s="8"/>
    </row>
    <row r="59" spans="2:15" s="4" customFormat="1" ht="13.5" customHeight="1">
      <c r="B59" s="55" t="s">
        <v>211</v>
      </c>
      <c r="C59" s="8"/>
      <c r="D59" s="8"/>
      <c r="E59" s="8"/>
      <c r="F59" s="8"/>
      <c r="G59" s="8"/>
      <c r="H59" s="8"/>
      <c r="I59" s="8"/>
      <c r="J59" s="8"/>
      <c r="K59" s="8"/>
      <c r="L59" s="8"/>
      <c r="M59" s="8"/>
      <c r="N59" s="8"/>
      <c r="O59" s="8"/>
    </row>
    <row r="60" spans="2:15" s="46" customFormat="1" ht="13.5" customHeight="1">
      <c r="B60" s="59" t="s">
        <v>106</v>
      </c>
    </row>
    <row r="61" spans="2:15" s="9" customFormat="1" ht="13.5" customHeight="1">
      <c r="B61" s="59" t="s">
        <v>212</v>
      </c>
      <c r="C61" s="8"/>
      <c r="D61" s="8"/>
      <c r="E61" s="8"/>
      <c r="F61" s="8"/>
      <c r="G61" s="8"/>
      <c r="H61" s="8"/>
      <c r="I61" s="8"/>
      <c r="J61" s="8"/>
      <c r="K61" s="8"/>
      <c r="L61" s="8"/>
      <c r="M61" s="8"/>
      <c r="N61" s="8"/>
      <c r="O61" s="8"/>
    </row>
    <row r="62" spans="2:15" ht="13.5" customHeight="1">
      <c r="B62" s="62" t="s">
        <v>161</v>
      </c>
      <c r="C62" s="45"/>
      <c r="D62" s="45"/>
      <c r="E62" s="45"/>
      <c r="F62" s="45"/>
      <c r="G62" s="45"/>
      <c r="H62" s="45"/>
      <c r="I62" s="45"/>
      <c r="J62" s="45"/>
      <c r="K62" s="45"/>
      <c r="L62" s="45"/>
      <c r="M62" s="45"/>
      <c r="N62" s="45"/>
      <c r="O62" s="45"/>
    </row>
  </sheetData>
  <mergeCells count="12">
    <mergeCell ref="C8:F8"/>
    <mergeCell ref="B3:F4"/>
    <mergeCell ref="N3:O3"/>
    <mergeCell ref="C5:F5"/>
    <mergeCell ref="C6:F6"/>
    <mergeCell ref="C7:F7"/>
    <mergeCell ref="G3:M3"/>
    <mergeCell ref="C9:F9"/>
    <mergeCell ref="C10:F10"/>
    <mergeCell ref="C11:F11"/>
    <mergeCell ref="C12:F12"/>
    <mergeCell ref="C13:F13"/>
  </mergeCells>
  <phoneticPr fontId="3"/>
  <pageMargins left="0.70866141732283472" right="0.70866141732283472" top="0.74803149606299213" bottom="0.74803149606299213" header="0.31496062992125984" footer="0.31496062992125984"/>
  <pageSetup paperSize="8" scale="75" orientation="landscape" r:id="rId1"/>
  <headerFooter>
    <oddHeader>&amp;R&amp;"ＭＳ 明朝,標準"&amp;12ジェネリック医薬品分析(医科･調剤)</oddHeader>
  </headerFooter>
  <colBreaks count="1" manualBreakCount="1">
    <brk id="2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93A4A-FF58-419B-89C4-C21B7ECB7D1F}">
  <sheetPr codeName="Sheet6"/>
  <dimension ref="B1:J18"/>
  <sheetViews>
    <sheetView showGridLines="0" zoomScaleNormal="100" zoomScaleSheetLayoutView="100" workbookViewId="0"/>
  </sheetViews>
  <sheetFormatPr defaultColWidth="7.625" defaultRowHeight="15.75" customHeight="1"/>
  <cols>
    <col min="1" max="1" width="4.625" style="6" customWidth="1"/>
    <col min="2" max="2" width="5.625" style="5" customWidth="1"/>
    <col min="3" max="6" width="12.625" style="6" customWidth="1"/>
    <col min="7" max="10" width="15.625" style="6" customWidth="1"/>
    <col min="11" max="16384" width="7.625" style="6"/>
  </cols>
  <sheetData>
    <row r="1" spans="2:10" ht="16.5" customHeight="1">
      <c r="B1" s="4" t="s">
        <v>185</v>
      </c>
      <c r="C1" s="5"/>
      <c r="F1" s="4"/>
      <c r="G1" s="4"/>
      <c r="H1" s="4"/>
      <c r="I1" s="4"/>
      <c r="J1" s="4"/>
    </row>
    <row r="2" spans="2:10" s="4" customFormat="1" ht="16.5" customHeight="1" thickBot="1">
      <c r="B2" s="4" t="s">
        <v>184</v>
      </c>
      <c r="F2" s="169"/>
    </row>
    <row r="3" spans="2:10" s="36" customFormat="1" ht="15.75" customHeight="1">
      <c r="B3" s="314"/>
      <c r="C3" s="315"/>
      <c r="D3" s="315"/>
      <c r="E3" s="315"/>
      <c r="F3" s="316"/>
      <c r="G3" s="302" t="s">
        <v>178</v>
      </c>
      <c r="H3" s="303"/>
      <c r="I3" s="288" t="s">
        <v>179</v>
      </c>
      <c r="J3" s="289"/>
    </row>
    <row r="4" spans="2:10" s="36" customFormat="1" ht="15.75" customHeight="1">
      <c r="B4" s="317"/>
      <c r="C4" s="318"/>
      <c r="D4" s="318"/>
      <c r="E4" s="318"/>
      <c r="F4" s="319"/>
      <c r="G4" s="173" t="s">
        <v>170</v>
      </c>
      <c r="H4" s="173" t="s">
        <v>171</v>
      </c>
      <c r="I4" s="65" t="s">
        <v>180</v>
      </c>
      <c r="J4" s="126" t="s">
        <v>155</v>
      </c>
    </row>
    <row r="5" spans="2:10" s="36" customFormat="1" ht="15.75" customHeight="1">
      <c r="B5" s="75" t="s">
        <v>58</v>
      </c>
      <c r="C5" s="320" t="s">
        <v>128</v>
      </c>
      <c r="D5" s="321"/>
      <c r="E5" s="321"/>
      <c r="F5" s="322"/>
      <c r="G5" s="162">
        <v>2798660429.50036</v>
      </c>
      <c r="H5" s="162">
        <v>4763290515.6871204</v>
      </c>
      <c r="I5" s="136">
        <f>'年齢階層別_普及率(数量)'!N5</f>
        <v>7561950945.18748</v>
      </c>
      <c r="J5" s="133"/>
    </row>
    <row r="6" spans="2:10" s="36" customFormat="1" ht="15.75" customHeight="1">
      <c r="B6" s="76" t="s">
        <v>59</v>
      </c>
      <c r="C6" s="323" t="s">
        <v>129</v>
      </c>
      <c r="D6" s="324"/>
      <c r="E6" s="324"/>
      <c r="F6" s="325"/>
      <c r="G6" s="163">
        <v>2252312209.8527503</v>
      </c>
      <c r="H6" s="163">
        <v>3836308372.6174097</v>
      </c>
      <c r="I6" s="73">
        <f>'年齢階層別_普及率(数量)'!N6</f>
        <v>6088620582.4701595</v>
      </c>
      <c r="J6" s="138">
        <f>'年齢階層別_普及率(数量)'!O6</f>
        <v>1</v>
      </c>
    </row>
    <row r="7" spans="2:10" s="36" customFormat="1" ht="15.75" customHeight="1">
      <c r="B7" s="77" t="s">
        <v>60</v>
      </c>
      <c r="C7" s="305" t="s">
        <v>75</v>
      </c>
      <c r="D7" s="306"/>
      <c r="E7" s="306"/>
      <c r="F7" s="307"/>
      <c r="G7" s="163">
        <v>966990578.99009991</v>
      </c>
      <c r="H7" s="163">
        <v>1424995466.2219901</v>
      </c>
      <c r="I7" s="73">
        <f>'年齢階層別_普及率(数量)'!N7</f>
        <v>2391986045.21209</v>
      </c>
      <c r="J7" s="138">
        <f>'年齢階層別_普及率(数量)'!O7</f>
        <v>0.39286173490575083</v>
      </c>
    </row>
    <row r="8" spans="2:10" s="36" customFormat="1" ht="15.75" customHeight="1">
      <c r="B8" s="78" t="s">
        <v>62</v>
      </c>
      <c r="C8" s="305" t="s">
        <v>76</v>
      </c>
      <c r="D8" s="306"/>
      <c r="E8" s="306"/>
      <c r="F8" s="307"/>
      <c r="G8" s="163">
        <v>1285321630.8626499</v>
      </c>
      <c r="H8" s="163">
        <v>2411312906.3954201</v>
      </c>
      <c r="I8" s="73">
        <f>'年齢階層別_普及率(数量)'!N8</f>
        <v>3696634537.2580705</v>
      </c>
      <c r="J8" s="138">
        <f>'年齢階層別_普及率(数量)'!O8</f>
        <v>0.60713826509424929</v>
      </c>
    </row>
    <row r="9" spans="2:10" s="36" customFormat="1" ht="15.75" customHeight="1">
      <c r="B9" s="79" t="s">
        <v>64</v>
      </c>
      <c r="C9" s="305" t="s">
        <v>77</v>
      </c>
      <c r="D9" s="306"/>
      <c r="E9" s="306"/>
      <c r="F9" s="307"/>
      <c r="G9" s="164">
        <v>181749646.46643001</v>
      </c>
      <c r="H9" s="164">
        <v>324887433.68860996</v>
      </c>
      <c r="I9" s="140">
        <f>'年齢階層別_普及率(数量)'!N9</f>
        <v>506637080.15504003</v>
      </c>
      <c r="J9" s="141">
        <f>'年齢階層別_普及率(数量)'!O9</f>
        <v>8.3210486397149883E-2</v>
      </c>
    </row>
    <row r="10" spans="2:10" s="36" customFormat="1" ht="15.75" customHeight="1">
      <c r="B10" s="80" t="s">
        <v>66</v>
      </c>
      <c r="C10" s="308" t="s">
        <v>174</v>
      </c>
      <c r="D10" s="309"/>
      <c r="E10" s="309"/>
      <c r="F10" s="310"/>
      <c r="G10" s="165">
        <v>100111290.632</v>
      </c>
      <c r="H10" s="165">
        <v>176660092.45399997</v>
      </c>
      <c r="I10" s="143">
        <f>'年齢階層別_普及率(数量)'!N10</f>
        <v>276771383.08599997</v>
      </c>
      <c r="J10" s="144">
        <f>'年齢階層別_普及率(数量)'!O10</f>
        <v>4.5457157222582839E-2</v>
      </c>
    </row>
    <row r="11" spans="2:10" s="36" customFormat="1" ht="15.75" customHeight="1">
      <c r="B11" s="81" t="s">
        <v>67</v>
      </c>
      <c r="C11" s="311" t="s">
        <v>78</v>
      </c>
      <c r="D11" s="312"/>
      <c r="E11" s="312"/>
      <c r="F11" s="313"/>
      <c r="G11" s="166">
        <v>81638355.834429979</v>
      </c>
      <c r="H11" s="166">
        <v>148227341.23461002</v>
      </c>
      <c r="I11" s="146">
        <f>'年齢階層別_普及率(数量)'!N11</f>
        <v>229865697.06903997</v>
      </c>
      <c r="J11" s="147">
        <f>'年齢階層別_普及率(数量)'!O11</f>
        <v>3.775332917456703E-2</v>
      </c>
    </row>
    <row r="12" spans="2:10" s="36" customFormat="1" ht="15.75" customHeight="1">
      <c r="B12" s="76" t="s">
        <v>69</v>
      </c>
      <c r="C12" s="305" t="s">
        <v>79</v>
      </c>
      <c r="D12" s="306"/>
      <c r="E12" s="306"/>
      <c r="F12" s="307"/>
      <c r="G12" s="168">
        <v>1103571984.39622</v>
      </c>
      <c r="H12" s="168">
        <v>2086425472.70681</v>
      </c>
      <c r="I12" s="153">
        <f>'年齢階層別_普及率(数量)'!N12</f>
        <v>3189997457.1030297</v>
      </c>
      <c r="J12" s="149">
        <f>'年齢階層別_普及率(数量)'!O12</f>
        <v>0.52392777869709928</v>
      </c>
    </row>
    <row r="13" spans="2:10" s="36" customFormat="1" ht="15.75" customHeight="1" thickBot="1">
      <c r="B13" s="79" t="s">
        <v>72</v>
      </c>
      <c r="C13" s="305" t="s">
        <v>130</v>
      </c>
      <c r="D13" s="306"/>
      <c r="E13" s="306"/>
      <c r="F13" s="307"/>
      <c r="G13" s="167">
        <v>0.8417835099365486</v>
      </c>
      <c r="H13" s="172">
        <v>0.81433761441682284</v>
      </c>
      <c r="I13" s="151">
        <f>'年齢階層別_普及率(数量)'!N13</f>
        <v>0.82521457318088864</v>
      </c>
      <c r="J13" s="134"/>
    </row>
    <row r="14" spans="2:10" s="36" customFormat="1" ht="15.75" customHeight="1">
      <c r="B14" s="43"/>
      <c r="G14" s="42"/>
      <c r="H14" s="42"/>
      <c r="I14" s="42"/>
      <c r="J14" s="42"/>
    </row>
    <row r="18" spans="10:10" ht="15.75" customHeight="1">
      <c r="J18" s="4"/>
    </row>
  </sheetData>
  <mergeCells count="12">
    <mergeCell ref="I3:J3"/>
    <mergeCell ref="C5:F5"/>
    <mergeCell ref="C6:F6"/>
    <mergeCell ref="C7:F7"/>
    <mergeCell ref="C8:F8"/>
    <mergeCell ref="C11:F11"/>
    <mergeCell ref="C12:F12"/>
    <mergeCell ref="C13:F13"/>
    <mergeCell ref="B3:F4"/>
    <mergeCell ref="G3:H3"/>
    <mergeCell ref="C9:F9"/>
    <mergeCell ref="C10:F10"/>
  </mergeCells>
  <phoneticPr fontId="3"/>
  <pageMargins left="0.70866141732283472" right="0.70866141732283472" top="0.74803149606299213" bottom="0.74803149606299213" header="0.31496062992125984" footer="0.31496062992125984"/>
  <pageSetup paperSize="8" scale="75" orientation="landscape" r:id="rId1"/>
  <headerFooter>
    <oddHeader>&amp;R&amp;"ＭＳ 明朝,標準"&amp;12ジェネリック医薬品分析(医科･調剤)</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AF80"/>
  <sheetViews>
    <sheetView showGridLines="0" zoomScaleNormal="100" zoomScaleSheetLayoutView="100" workbookViewId="0"/>
  </sheetViews>
  <sheetFormatPr defaultColWidth="9" defaultRowHeight="13.5"/>
  <cols>
    <col min="1" max="1" width="4.625" style="20" customWidth="1"/>
    <col min="2" max="2" width="3.625" style="20" customWidth="1"/>
    <col min="3" max="3" width="13" style="20" customWidth="1"/>
    <col min="4" max="7" width="10.625" style="20" customWidth="1"/>
    <col min="8" max="9" width="9" style="20"/>
    <col min="10" max="10" width="3.625" style="20" customWidth="1"/>
    <col min="11" max="11" width="13" style="20" customWidth="1"/>
    <col min="12" max="15" width="10.625" style="20" customWidth="1"/>
    <col min="16" max="16" width="9" style="20"/>
    <col min="17" max="25" width="10.375" style="20" customWidth="1"/>
    <col min="26" max="26" width="14.125" style="56" bestFit="1" customWidth="1"/>
    <col min="27" max="28" width="14.125" style="56" customWidth="1"/>
    <col min="29" max="29" width="14.125" style="56" bestFit="1" customWidth="1"/>
    <col min="30" max="31" width="14.125" style="56" customWidth="1"/>
    <col min="32" max="32" width="9" style="56"/>
    <col min="33" max="16384" width="9" style="20"/>
  </cols>
  <sheetData>
    <row r="1" spans="2:32" ht="16.5" customHeight="1">
      <c r="B1" s="18" t="s">
        <v>186</v>
      </c>
    </row>
    <row r="2" spans="2:32" ht="16.5" customHeight="1">
      <c r="B2" s="18" t="s">
        <v>187</v>
      </c>
      <c r="J2" s="3" t="s">
        <v>217</v>
      </c>
    </row>
    <row r="3" spans="2:32" ht="16.5" customHeight="1">
      <c r="B3" s="347"/>
      <c r="C3" s="348" t="s">
        <v>104</v>
      </c>
      <c r="D3" s="349" t="s">
        <v>213</v>
      </c>
      <c r="E3" s="349"/>
      <c r="F3" s="350" t="s">
        <v>214</v>
      </c>
      <c r="G3" s="350"/>
      <c r="J3" s="351"/>
      <c r="K3" s="352" t="s">
        <v>104</v>
      </c>
      <c r="L3" s="337" t="s">
        <v>215</v>
      </c>
      <c r="M3" s="337"/>
      <c r="N3" s="338" t="s">
        <v>216</v>
      </c>
      <c r="O3" s="338"/>
      <c r="Q3" s="96" t="s">
        <v>153</v>
      </c>
      <c r="R3" s="82"/>
      <c r="S3" s="157"/>
      <c r="T3" s="157"/>
      <c r="W3" s="157"/>
      <c r="X3" s="157"/>
    </row>
    <row r="4" spans="2:32" ht="16.5" customHeight="1">
      <c r="B4" s="347"/>
      <c r="C4" s="348"/>
      <c r="D4" s="343" t="s">
        <v>156</v>
      </c>
      <c r="E4" s="345" t="s">
        <v>157</v>
      </c>
      <c r="F4" s="343" t="s">
        <v>156</v>
      </c>
      <c r="G4" s="345" t="s">
        <v>157</v>
      </c>
      <c r="J4" s="351"/>
      <c r="K4" s="352"/>
      <c r="L4" s="336" t="s">
        <v>156</v>
      </c>
      <c r="M4" s="334" t="s">
        <v>157</v>
      </c>
      <c r="N4" s="336" t="s">
        <v>156</v>
      </c>
      <c r="O4" s="334" t="s">
        <v>157</v>
      </c>
      <c r="Q4" s="328" t="s">
        <v>218</v>
      </c>
      <c r="R4" s="329"/>
      <c r="S4" s="329"/>
      <c r="T4" s="330"/>
      <c r="U4" s="328" t="s">
        <v>219</v>
      </c>
      <c r="V4" s="329"/>
      <c r="W4" s="329"/>
      <c r="X4" s="330"/>
      <c r="Z4" s="331" t="s">
        <v>168</v>
      </c>
      <c r="AA4" s="332"/>
      <c r="AB4" s="333"/>
      <c r="AC4" s="331" t="s">
        <v>169</v>
      </c>
      <c r="AD4" s="332"/>
      <c r="AE4" s="333"/>
      <c r="AF4" s="326"/>
    </row>
    <row r="5" spans="2:32" ht="33" customHeight="1">
      <c r="B5" s="347"/>
      <c r="C5" s="348"/>
      <c r="D5" s="344"/>
      <c r="E5" s="346"/>
      <c r="F5" s="344"/>
      <c r="G5" s="346"/>
      <c r="J5" s="351"/>
      <c r="K5" s="352"/>
      <c r="L5" s="336"/>
      <c r="M5" s="335"/>
      <c r="N5" s="336"/>
      <c r="O5" s="335"/>
      <c r="Q5" s="161" t="s">
        <v>188</v>
      </c>
      <c r="R5" s="161" t="s">
        <v>221</v>
      </c>
      <c r="S5" s="161" t="s">
        <v>222</v>
      </c>
      <c r="T5" s="161" t="s">
        <v>223</v>
      </c>
      <c r="U5" s="175" t="s">
        <v>188</v>
      </c>
      <c r="V5" s="161" t="s">
        <v>220</v>
      </c>
      <c r="W5" s="161" t="s">
        <v>208</v>
      </c>
      <c r="X5" s="161" t="s">
        <v>224</v>
      </c>
      <c r="Z5" s="158" t="s">
        <v>221</v>
      </c>
      <c r="AA5" s="158" t="s">
        <v>222</v>
      </c>
      <c r="AB5" s="158" t="s">
        <v>166</v>
      </c>
      <c r="AC5" s="158" t="s">
        <v>221</v>
      </c>
      <c r="AD5" s="158" t="s">
        <v>222</v>
      </c>
      <c r="AE5" s="158" t="s">
        <v>166</v>
      </c>
      <c r="AF5" s="327"/>
    </row>
    <row r="6" spans="2:32" s="97" customFormat="1" ht="13.5" customHeight="1">
      <c r="B6" s="128">
        <v>1</v>
      </c>
      <c r="C6" s="95" t="s">
        <v>50</v>
      </c>
      <c r="D6" s="274">
        <v>0.64649029415355552</v>
      </c>
      <c r="E6" s="26">
        <v>0.85572140004669683</v>
      </c>
      <c r="F6" s="274">
        <v>0.6021417300252988</v>
      </c>
      <c r="G6" s="26">
        <v>0.82778381712399607</v>
      </c>
      <c r="J6" s="179">
        <v>1</v>
      </c>
      <c r="K6" s="95" t="s">
        <v>50</v>
      </c>
      <c r="L6" s="27">
        <v>0.53654205785592934</v>
      </c>
      <c r="M6" s="27">
        <v>0.79520580899847348</v>
      </c>
      <c r="N6" s="27">
        <v>0.52591470052107747</v>
      </c>
      <c r="O6" s="27">
        <v>0.78703896735885537</v>
      </c>
      <c r="Q6" s="84" t="str">
        <f>INDEX($C$6:$C$79,MATCH(R6,F$6:F$79,0))</f>
        <v>田尻町</v>
      </c>
      <c r="R6" s="118">
        <f>LARGE(F$6:F$79,ROW(A1))</f>
        <v>0.70956083803522896</v>
      </c>
      <c r="S6" s="118">
        <f>VLOOKUP(Q6,$K$6:$O$79,4,FALSE)</f>
        <v>0.62346735489942073</v>
      </c>
      <c r="T6" s="159">
        <f>(ROUND(R6,3)-ROUND(S6,3))*100</f>
        <v>8.6999999999999957</v>
      </c>
      <c r="U6" s="84" t="str">
        <f>INDEX($C$6:$C$79,MATCH(V6,G$6:G$79,0))</f>
        <v>能勢町</v>
      </c>
      <c r="V6" s="118">
        <f>LARGE(G$6:G$79,ROW(A1))</f>
        <v>0.88665502190319512</v>
      </c>
      <c r="W6" s="118">
        <f>VLOOKUP(U6,$K$6:$O$79,5,FALSE)</f>
        <v>0.8495381401080504</v>
      </c>
      <c r="X6" s="159">
        <f>(ROUND(V6,3)-ROUND(W6,3))*100</f>
        <v>3.7000000000000033</v>
      </c>
      <c r="Y6" s="83"/>
      <c r="Z6" s="118">
        <f>$F$80</f>
        <v>0.59944427462376415</v>
      </c>
      <c r="AA6" s="118">
        <f>$N$80</f>
        <v>0.52076626275919025</v>
      </c>
      <c r="AB6" s="159">
        <f>(ROUND(Z6,3)-ROUND(AA6,3))*100</f>
        <v>7.7999999999999954</v>
      </c>
      <c r="AC6" s="118">
        <f>$G$80</f>
        <v>0.82521457318088864</v>
      </c>
      <c r="AD6" s="118">
        <f>$O$80</f>
        <v>0.78309246202312921</v>
      </c>
      <c r="AE6" s="159">
        <f>(ROUND(AC6,3)-ROUND(AD6,3))*100</f>
        <v>4.1999999999999922</v>
      </c>
      <c r="AF6" s="130">
        <v>0</v>
      </c>
    </row>
    <row r="7" spans="2:32" s="97" customFormat="1" ht="13.5" customHeight="1">
      <c r="B7" s="128">
        <v>2</v>
      </c>
      <c r="C7" s="95" t="s">
        <v>86</v>
      </c>
      <c r="D7" s="274">
        <v>0.66233599443554514</v>
      </c>
      <c r="E7" s="26">
        <v>0.85890737586748489</v>
      </c>
      <c r="F7" s="274">
        <v>0.61629696670255207</v>
      </c>
      <c r="G7" s="26">
        <v>0.83111789092729849</v>
      </c>
      <c r="J7" s="179">
        <v>2</v>
      </c>
      <c r="K7" s="95" t="s">
        <v>86</v>
      </c>
      <c r="L7" s="27">
        <v>0.54780011485481195</v>
      </c>
      <c r="M7" s="27">
        <v>0.8002897626312051</v>
      </c>
      <c r="N7" s="27">
        <v>0.54129135689889529</v>
      </c>
      <c r="O7" s="27">
        <v>0.79552971330349853</v>
      </c>
      <c r="Q7" s="84" t="str">
        <f t="shared" ref="Q7:Q70" si="0">INDEX($C$6:$C$79,MATCH(R7,F$6:F$79,0))</f>
        <v>岬町</v>
      </c>
      <c r="R7" s="118">
        <f>LARGE(F$6:F$79,ROW(A2))</f>
        <v>0.66473628017585118</v>
      </c>
      <c r="S7" s="118">
        <f t="shared" ref="S7:S70" si="1">VLOOKUP(Q7,$K$6:$O$79,4,FALSE)</f>
        <v>0.58376380698591424</v>
      </c>
      <c r="T7" s="159">
        <f t="shared" ref="T7:T70" si="2">(ROUND(R7,3)-ROUND(S7,3))*100</f>
        <v>8.1000000000000068</v>
      </c>
      <c r="U7" s="84" t="str">
        <f t="shared" ref="U7:U70" si="3">INDEX($C$6:$C$79,MATCH(V7,G$6:G$79,0))</f>
        <v>西淀川区</v>
      </c>
      <c r="V7" s="118">
        <f>LARGE(G$6:G$79,ROW(A2))</f>
        <v>0.87344875829281043</v>
      </c>
      <c r="W7" s="118">
        <f t="shared" ref="W7:W70" si="4">VLOOKUP(U7,$K$6:$O$79,5,FALSE)</f>
        <v>0.84155290060829091</v>
      </c>
      <c r="X7" s="159">
        <f t="shared" ref="X7:X70" si="5">(ROUND(V7,3)-ROUND(W7,3))*100</f>
        <v>3.1000000000000028</v>
      </c>
      <c r="Y7" s="83"/>
      <c r="Z7" s="118">
        <f t="shared" ref="Z7:Z70" si="6">$F$80</f>
        <v>0.59944427462376415</v>
      </c>
      <c r="AA7" s="118">
        <f t="shared" ref="AA7:AA70" si="7">$N$80</f>
        <v>0.52076626275919025</v>
      </c>
      <c r="AB7" s="159">
        <f t="shared" ref="AB7:AB70" si="8">(ROUND(Z7,3)-ROUND(AA7,3))*100</f>
        <v>7.7999999999999954</v>
      </c>
      <c r="AC7" s="118">
        <f t="shared" ref="AC7:AC70" si="9">$G$80</f>
        <v>0.82521457318088864</v>
      </c>
      <c r="AD7" s="118">
        <f t="shared" ref="AD7:AD70" si="10">$O$80</f>
        <v>0.78309246202312921</v>
      </c>
      <c r="AE7" s="159">
        <f t="shared" ref="AE7:AE70" si="11">(ROUND(AC7,3)-ROUND(AD7,3))*100</f>
        <v>4.1999999999999922</v>
      </c>
      <c r="AF7" s="130">
        <v>0</v>
      </c>
    </row>
    <row r="8" spans="2:32" s="97" customFormat="1" ht="13.5" customHeight="1">
      <c r="B8" s="128">
        <v>3</v>
      </c>
      <c r="C8" s="95" t="s">
        <v>87</v>
      </c>
      <c r="D8" s="274">
        <v>0.64380612052227393</v>
      </c>
      <c r="E8" s="26">
        <v>0.82890831520810193</v>
      </c>
      <c r="F8" s="274">
        <v>0.58032860481305037</v>
      </c>
      <c r="G8" s="26">
        <v>0.79968331173945595</v>
      </c>
      <c r="J8" s="179">
        <v>3</v>
      </c>
      <c r="K8" s="95" t="s">
        <v>87</v>
      </c>
      <c r="L8" s="27">
        <v>0.49368318417779133</v>
      </c>
      <c r="M8" s="27">
        <v>0.76052067101928555</v>
      </c>
      <c r="N8" s="27">
        <v>0.49056978777166371</v>
      </c>
      <c r="O8" s="27">
        <v>0.75628339488799157</v>
      </c>
      <c r="Q8" s="84" t="str">
        <f t="shared" si="0"/>
        <v>東淀川区</v>
      </c>
      <c r="R8" s="118">
        <f t="shared" ref="R8:R37" si="12">LARGE(F$6:F$79,ROW(A3))</f>
        <v>0.65460408865030162</v>
      </c>
      <c r="S8" s="118">
        <f t="shared" si="1"/>
        <v>0.59082854573118626</v>
      </c>
      <c r="T8" s="159">
        <f t="shared" si="2"/>
        <v>6.4000000000000057</v>
      </c>
      <c r="U8" s="84" t="str">
        <f t="shared" si="3"/>
        <v>摂津市</v>
      </c>
      <c r="V8" s="118">
        <f t="shared" ref="V8:V37" si="13">LARGE(G$6:G$79,ROW(A3))</f>
        <v>0.87265369426252226</v>
      </c>
      <c r="W8" s="118">
        <f t="shared" si="4"/>
        <v>0.83717789716500279</v>
      </c>
      <c r="X8" s="159">
        <f t="shared" si="5"/>
        <v>3.6000000000000032</v>
      </c>
      <c r="Y8" s="83"/>
      <c r="Z8" s="118">
        <f t="shared" si="6"/>
        <v>0.59944427462376415</v>
      </c>
      <c r="AA8" s="118">
        <f t="shared" si="7"/>
        <v>0.52076626275919025</v>
      </c>
      <c r="AB8" s="159">
        <f t="shared" si="8"/>
        <v>7.7999999999999954</v>
      </c>
      <c r="AC8" s="118">
        <f t="shared" si="9"/>
        <v>0.82521457318088864</v>
      </c>
      <c r="AD8" s="118">
        <f t="shared" si="10"/>
        <v>0.78309246202312921</v>
      </c>
      <c r="AE8" s="159">
        <f t="shared" si="11"/>
        <v>4.1999999999999922</v>
      </c>
      <c r="AF8" s="130">
        <v>0</v>
      </c>
    </row>
    <row r="9" spans="2:32" s="97" customFormat="1" ht="13.5" customHeight="1">
      <c r="B9" s="128">
        <v>4</v>
      </c>
      <c r="C9" s="95" t="s">
        <v>88</v>
      </c>
      <c r="D9" s="274">
        <v>0.63176492589564992</v>
      </c>
      <c r="E9" s="26">
        <v>0.86894407950555808</v>
      </c>
      <c r="F9" s="274">
        <v>0.61417717801168892</v>
      </c>
      <c r="G9" s="26">
        <v>0.84318705792007653</v>
      </c>
      <c r="J9" s="179">
        <v>4</v>
      </c>
      <c r="K9" s="95" t="s">
        <v>88</v>
      </c>
      <c r="L9" s="27">
        <v>0.5524798207944065</v>
      </c>
      <c r="M9" s="27">
        <v>0.81305745880259217</v>
      </c>
      <c r="N9" s="27">
        <v>0.54744766770963849</v>
      </c>
      <c r="O9" s="27">
        <v>0.80587256280578345</v>
      </c>
      <c r="Q9" s="84" t="str">
        <f t="shared" si="0"/>
        <v>摂津市</v>
      </c>
      <c r="R9" s="118">
        <f t="shared" si="12"/>
        <v>0.65303052274597295</v>
      </c>
      <c r="S9" s="118">
        <f t="shared" si="1"/>
        <v>0.57489337434763843</v>
      </c>
      <c r="T9" s="159">
        <f t="shared" si="2"/>
        <v>7.8000000000000069</v>
      </c>
      <c r="U9" s="84" t="str">
        <f t="shared" si="3"/>
        <v>港区</v>
      </c>
      <c r="V9" s="118">
        <f t="shared" si="13"/>
        <v>0.87096389690748643</v>
      </c>
      <c r="W9" s="118">
        <f t="shared" si="4"/>
        <v>0.83819962950985294</v>
      </c>
      <c r="X9" s="159">
        <f t="shared" si="5"/>
        <v>3.3000000000000029</v>
      </c>
      <c r="Y9" s="83"/>
      <c r="Z9" s="118">
        <f t="shared" si="6"/>
        <v>0.59944427462376415</v>
      </c>
      <c r="AA9" s="118">
        <f t="shared" si="7"/>
        <v>0.52076626275919025</v>
      </c>
      <c r="AB9" s="159">
        <f t="shared" si="8"/>
        <v>7.7999999999999954</v>
      </c>
      <c r="AC9" s="118">
        <f t="shared" si="9"/>
        <v>0.82521457318088864</v>
      </c>
      <c r="AD9" s="118">
        <f t="shared" si="10"/>
        <v>0.78309246202312921</v>
      </c>
      <c r="AE9" s="159">
        <f t="shared" si="11"/>
        <v>4.1999999999999922</v>
      </c>
      <c r="AF9" s="130">
        <v>0</v>
      </c>
    </row>
    <row r="10" spans="2:32" s="97" customFormat="1" ht="13.5" customHeight="1">
      <c r="B10" s="128">
        <v>5</v>
      </c>
      <c r="C10" s="95" t="s">
        <v>89</v>
      </c>
      <c r="D10" s="274">
        <v>0.65090373565076598</v>
      </c>
      <c r="E10" s="26">
        <v>0.86033811552651163</v>
      </c>
      <c r="F10" s="274">
        <v>0.62395913306347617</v>
      </c>
      <c r="G10" s="26">
        <v>0.83599334310871543</v>
      </c>
      <c r="J10" s="179">
        <v>5</v>
      </c>
      <c r="K10" s="95" t="s">
        <v>89</v>
      </c>
      <c r="L10" s="27">
        <v>0.55567686920222381</v>
      </c>
      <c r="M10" s="27">
        <v>0.80538830820601959</v>
      </c>
      <c r="N10" s="27">
        <v>0.54430626071288957</v>
      </c>
      <c r="O10" s="27">
        <v>0.79201870085094661</v>
      </c>
      <c r="Q10" s="84" t="str">
        <f t="shared" si="0"/>
        <v>高槻市</v>
      </c>
      <c r="R10" s="118">
        <f t="shared" si="12"/>
        <v>0.65100853520569291</v>
      </c>
      <c r="S10" s="118">
        <f t="shared" si="1"/>
        <v>0.57074281832036655</v>
      </c>
      <c r="T10" s="159">
        <f t="shared" si="2"/>
        <v>8.0000000000000071</v>
      </c>
      <c r="U10" s="84" t="str">
        <f t="shared" si="3"/>
        <v>岬町</v>
      </c>
      <c r="V10" s="118">
        <f t="shared" si="13"/>
        <v>0.87053487679967678</v>
      </c>
      <c r="W10" s="118">
        <f t="shared" si="4"/>
        <v>0.82243200992830312</v>
      </c>
      <c r="X10" s="159">
        <f t="shared" si="5"/>
        <v>4.9000000000000039</v>
      </c>
      <c r="Y10" s="83"/>
      <c r="Z10" s="118">
        <f t="shared" si="6"/>
        <v>0.59944427462376415</v>
      </c>
      <c r="AA10" s="118">
        <f t="shared" si="7"/>
        <v>0.52076626275919025</v>
      </c>
      <c r="AB10" s="159">
        <f t="shared" si="8"/>
        <v>7.7999999999999954</v>
      </c>
      <c r="AC10" s="118">
        <f t="shared" si="9"/>
        <v>0.82521457318088864</v>
      </c>
      <c r="AD10" s="118">
        <f t="shared" si="10"/>
        <v>0.78309246202312921</v>
      </c>
      <c r="AE10" s="159">
        <f t="shared" si="11"/>
        <v>4.1999999999999922</v>
      </c>
      <c r="AF10" s="130">
        <v>0</v>
      </c>
    </row>
    <row r="11" spans="2:32" s="97" customFormat="1" ht="13.5" customHeight="1">
      <c r="B11" s="128">
        <v>6</v>
      </c>
      <c r="C11" s="95" t="s">
        <v>90</v>
      </c>
      <c r="D11" s="274">
        <v>0.69488926263864803</v>
      </c>
      <c r="E11" s="26">
        <v>0.89363552307973582</v>
      </c>
      <c r="F11" s="274">
        <v>0.64644015553934875</v>
      </c>
      <c r="G11" s="26">
        <v>0.87096389690748643</v>
      </c>
      <c r="J11" s="179">
        <v>6</v>
      </c>
      <c r="K11" s="95" t="s">
        <v>90</v>
      </c>
      <c r="L11" s="27">
        <v>0.60695868330056491</v>
      </c>
      <c r="M11" s="27">
        <v>0.84526858588148879</v>
      </c>
      <c r="N11" s="27">
        <v>0.59264808816965853</v>
      </c>
      <c r="O11" s="27">
        <v>0.83819962950985294</v>
      </c>
      <c r="Q11" s="84" t="str">
        <f t="shared" si="0"/>
        <v>寝屋川市</v>
      </c>
      <c r="R11" s="118">
        <f t="shared" si="12"/>
        <v>0.65037319120997661</v>
      </c>
      <c r="S11" s="118">
        <f t="shared" si="1"/>
        <v>0.58923211499145034</v>
      </c>
      <c r="T11" s="159">
        <f t="shared" si="2"/>
        <v>6.100000000000005</v>
      </c>
      <c r="U11" s="84" t="str">
        <f t="shared" si="3"/>
        <v>東淀川区</v>
      </c>
      <c r="V11" s="118">
        <f t="shared" si="13"/>
        <v>0.85972001532805387</v>
      </c>
      <c r="W11" s="118">
        <f t="shared" si="4"/>
        <v>0.82269697797817054</v>
      </c>
      <c r="X11" s="159">
        <f t="shared" si="5"/>
        <v>3.7000000000000033</v>
      </c>
      <c r="Y11" s="83"/>
      <c r="Z11" s="118">
        <f t="shared" si="6"/>
        <v>0.59944427462376415</v>
      </c>
      <c r="AA11" s="118">
        <f t="shared" si="7"/>
        <v>0.52076626275919025</v>
      </c>
      <c r="AB11" s="159">
        <f t="shared" si="8"/>
        <v>7.7999999999999954</v>
      </c>
      <c r="AC11" s="118">
        <f t="shared" si="9"/>
        <v>0.82521457318088864</v>
      </c>
      <c r="AD11" s="118">
        <f t="shared" si="10"/>
        <v>0.78309246202312921</v>
      </c>
      <c r="AE11" s="159">
        <f t="shared" si="11"/>
        <v>4.1999999999999922</v>
      </c>
      <c r="AF11" s="130">
        <v>0</v>
      </c>
    </row>
    <row r="12" spans="2:32" s="97" customFormat="1" ht="13.5" customHeight="1">
      <c r="B12" s="128">
        <v>7</v>
      </c>
      <c r="C12" s="95" t="s">
        <v>91</v>
      </c>
      <c r="D12" s="275">
        <v>0.58131029030625503</v>
      </c>
      <c r="E12" s="28">
        <v>0.82575326086501133</v>
      </c>
      <c r="F12" s="275">
        <v>0.54247642445938593</v>
      </c>
      <c r="G12" s="28">
        <v>0.80488580348743455</v>
      </c>
      <c r="J12" s="179">
        <v>7</v>
      </c>
      <c r="K12" s="95" t="s">
        <v>91</v>
      </c>
      <c r="L12" s="27">
        <v>0.47931083387884293</v>
      </c>
      <c r="M12" s="27">
        <v>0.78128685810105736</v>
      </c>
      <c r="N12" s="27">
        <v>0.47183047683952578</v>
      </c>
      <c r="O12" s="27">
        <v>0.77488784929583976</v>
      </c>
      <c r="Q12" s="84" t="str">
        <f t="shared" si="0"/>
        <v>浪速区</v>
      </c>
      <c r="R12" s="118">
        <f t="shared" si="12"/>
        <v>0.64780120750217873</v>
      </c>
      <c r="S12" s="118">
        <f t="shared" si="1"/>
        <v>0.54517373807823766</v>
      </c>
      <c r="T12" s="159">
        <f t="shared" si="2"/>
        <v>10.299999999999997</v>
      </c>
      <c r="U12" s="84" t="str">
        <f t="shared" si="3"/>
        <v>高槻市</v>
      </c>
      <c r="V12" s="118">
        <f t="shared" si="13"/>
        <v>0.85850327330443088</v>
      </c>
      <c r="W12" s="118">
        <f t="shared" si="4"/>
        <v>0.82336585812670282</v>
      </c>
      <c r="X12" s="159">
        <f t="shared" si="5"/>
        <v>3.6000000000000032</v>
      </c>
      <c r="Y12" s="83"/>
      <c r="Z12" s="118">
        <f t="shared" si="6"/>
        <v>0.59944427462376415</v>
      </c>
      <c r="AA12" s="118">
        <f t="shared" si="7"/>
        <v>0.52076626275919025</v>
      </c>
      <c r="AB12" s="159">
        <f t="shared" si="8"/>
        <v>7.7999999999999954</v>
      </c>
      <c r="AC12" s="118">
        <f t="shared" si="9"/>
        <v>0.82521457318088864</v>
      </c>
      <c r="AD12" s="118">
        <f t="shared" si="10"/>
        <v>0.78309246202312921</v>
      </c>
      <c r="AE12" s="159">
        <f t="shared" si="11"/>
        <v>4.1999999999999922</v>
      </c>
      <c r="AF12" s="130">
        <v>0</v>
      </c>
    </row>
    <row r="13" spans="2:32" s="97" customFormat="1" ht="13.5" customHeight="1">
      <c r="B13" s="128">
        <v>8</v>
      </c>
      <c r="C13" s="95" t="s">
        <v>51</v>
      </c>
      <c r="D13" s="276">
        <v>0.55256270994156431</v>
      </c>
      <c r="E13" s="277">
        <v>0.80667275336255118</v>
      </c>
      <c r="F13" s="276">
        <v>0.50082945746143681</v>
      </c>
      <c r="G13" s="277">
        <v>0.77374625602910474</v>
      </c>
      <c r="J13" s="179">
        <v>8</v>
      </c>
      <c r="K13" s="95" t="s">
        <v>51</v>
      </c>
      <c r="L13" s="27">
        <v>0.45270609562771824</v>
      </c>
      <c r="M13" s="27">
        <v>0.73295133459148853</v>
      </c>
      <c r="N13" s="27">
        <v>0.44881046342228542</v>
      </c>
      <c r="O13" s="27">
        <v>0.72379021664223508</v>
      </c>
      <c r="Q13" s="84" t="str">
        <f t="shared" si="0"/>
        <v>港区</v>
      </c>
      <c r="R13" s="118">
        <f t="shared" si="12"/>
        <v>0.64644015553934875</v>
      </c>
      <c r="S13" s="118">
        <f t="shared" si="1"/>
        <v>0.59264808816965853</v>
      </c>
      <c r="T13" s="159">
        <f t="shared" si="2"/>
        <v>5.3000000000000043</v>
      </c>
      <c r="U13" s="84" t="str">
        <f t="shared" si="3"/>
        <v>寝屋川市</v>
      </c>
      <c r="V13" s="118">
        <f t="shared" si="13"/>
        <v>0.85734347415185652</v>
      </c>
      <c r="W13" s="118">
        <f t="shared" si="4"/>
        <v>0.82509463991187448</v>
      </c>
      <c r="X13" s="159">
        <f t="shared" si="5"/>
        <v>3.2000000000000028</v>
      </c>
      <c r="Y13" s="83"/>
      <c r="Z13" s="118">
        <f t="shared" si="6"/>
        <v>0.59944427462376415</v>
      </c>
      <c r="AA13" s="118">
        <f t="shared" si="7"/>
        <v>0.52076626275919025</v>
      </c>
      <c r="AB13" s="159">
        <f t="shared" si="8"/>
        <v>7.7999999999999954</v>
      </c>
      <c r="AC13" s="118">
        <f t="shared" si="9"/>
        <v>0.82521457318088864</v>
      </c>
      <c r="AD13" s="118">
        <f t="shared" si="10"/>
        <v>0.78309246202312921</v>
      </c>
      <c r="AE13" s="159">
        <f t="shared" si="11"/>
        <v>4.1999999999999922</v>
      </c>
      <c r="AF13" s="130">
        <v>0</v>
      </c>
    </row>
    <row r="14" spans="2:32" s="97" customFormat="1" ht="13.5" customHeight="1">
      <c r="B14" s="128">
        <v>9</v>
      </c>
      <c r="C14" s="95" t="s">
        <v>92</v>
      </c>
      <c r="D14" s="274">
        <v>0.68727023939336085</v>
      </c>
      <c r="E14" s="26">
        <v>0.86251931845157248</v>
      </c>
      <c r="F14" s="274">
        <v>0.64780120750217873</v>
      </c>
      <c r="G14" s="26">
        <v>0.83982409103454447</v>
      </c>
      <c r="J14" s="179">
        <v>9</v>
      </c>
      <c r="K14" s="95" t="s">
        <v>92</v>
      </c>
      <c r="L14" s="27">
        <v>0.55094682089440739</v>
      </c>
      <c r="M14" s="27">
        <v>0.80459707289708893</v>
      </c>
      <c r="N14" s="27">
        <v>0.54517373807823766</v>
      </c>
      <c r="O14" s="27">
        <v>0.80050289301436017</v>
      </c>
      <c r="Q14" s="84" t="str">
        <f t="shared" si="0"/>
        <v>住之江区</v>
      </c>
      <c r="R14" s="118">
        <f t="shared" si="12"/>
        <v>0.64616060543613607</v>
      </c>
      <c r="S14" s="118">
        <f t="shared" si="1"/>
        <v>0.55284286595635979</v>
      </c>
      <c r="T14" s="159">
        <f t="shared" si="2"/>
        <v>9.2999999999999972</v>
      </c>
      <c r="U14" s="84" t="str">
        <f t="shared" si="3"/>
        <v>住之江区</v>
      </c>
      <c r="V14" s="118">
        <f t="shared" si="13"/>
        <v>0.85407642455586563</v>
      </c>
      <c r="W14" s="118">
        <f t="shared" si="4"/>
        <v>0.81385433543167607</v>
      </c>
      <c r="X14" s="159">
        <f t="shared" si="5"/>
        <v>4.0000000000000036</v>
      </c>
      <c r="Z14" s="118">
        <f t="shared" si="6"/>
        <v>0.59944427462376415</v>
      </c>
      <c r="AA14" s="118">
        <f t="shared" si="7"/>
        <v>0.52076626275919025</v>
      </c>
      <c r="AB14" s="159">
        <f t="shared" si="8"/>
        <v>7.7999999999999954</v>
      </c>
      <c r="AC14" s="118">
        <f t="shared" si="9"/>
        <v>0.82521457318088864</v>
      </c>
      <c r="AD14" s="118">
        <f t="shared" si="10"/>
        <v>0.78309246202312921</v>
      </c>
      <c r="AE14" s="159">
        <f t="shared" si="11"/>
        <v>4.1999999999999922</v>
      </c>
      <c r="AF14" s="130">
        <v>0</v>
      </c>
    </row>
    <row r="15" spans="2:32" s="97" customFormat="1" ht="13.5" customHeight="1">
      <c r="B15" s="128">
        <v>10</v>
      </c>
      <c r="C15" s="95" t="s">
        <v>52</v>
      </c>
      <c r="D15" s="274">
        <v>0.67528047689037851</v>
      </c>
      <c r="E15" s="26">
        <v>0.89764793115746588</v>
      </c>
      <c r="F15" s="274">
        <v>0.6318629609012828</v>
      </c>
      <c r="G15" s="26">
        <v>0.87344875829281043</v>
      </c>
      <c r="J15" s="179">
        <v>10</v>
      </c>
      <c r="K15" s="95" t="s">
        <v>52</v>
      </c>
      <c r="L15" s="27">
        <v>0.57396230065992848</v>
      </c>
      <c r="M15" s="27">
        <v>0.85067364845997273</v>
      </c>
      <c r="N15" s="27">
        <v>0.5753144776983653</v>
      </c>
      <c r="O15" s="27">
        <v>0.84155290060829091</v>
      </c>
      <c r="Q15" s="84" t="str">
        <f t="shared" si="0"/>
        <v>八尾市</v>
      </c>
      <c r="R15" s="118">
        <f t="shared" si="12"/>
        <v>0.64335450566482377</v>
      </c>
      <c r="S15" s="118">
        <f t="shared" si="1"/>
        <v>0.55561692237185989</v>
      </c>
      <c r="T15" s="159">
        <f t="shared" si="2"/>
        <v>8.6999999999999957</v>
      </c>
      <c r="U15" s="84" t="str">
        <f t="shared" si="3"/>
        <v>平野区</v>
      </c>
      <c r="V15" s="118">
        <f t="shared" si="13"/>
        <v>0.85356660098934811</v>
      </c>
      <c r="W15" s="118">
        <f t="shared" si="4"/>
        <v>0.80883599098808145</v>
      </c>
      <c r="X15" s="159">
        <f t="shared" si="5"/>
        <v>4.4999999999999929</v>
      </c>
      <c r="Z15" s="118">
        <f t="shared" si="6"/>
        <v>0.59944427462376415</v>
      </c>
      <c r="AA15" s="118">
        <f t="shared" si="7"/>
        <v>0.52076626275919025</v>
      </c>
      <c r="AB15" s="159">
        <f t="shared" si="8"/>
        <v>7.7999999999999954</v>
      </c>
      <c r="AC15" s="118">
        <f t="shared" si="9"/>
        <v>0.82521457318088864</v>
      </c>
      <c r="AD15" s="118">
        <f t="shared" si="10"/>
        <v>0.78309246202312921</v>
      </c>
      <c r="AE15" s="159">
        <f t="shared" si="11"/>
        <v>4.1999999999999922</v>
      </c>
      <c r="AF15" s="130">
        <v>0</v>
      </c>
    </row>
    <row r="16" spans="2:32" s="97" customFormat="1" ht="13.5" customHeight="1">
      <c r="B16" s="128">
        <v>11</v>
      </c>
      <c r="C16" s="95" t="s">
        <v>53</v>
      </c>
      <c r="D16" s="274">
        <v>0.70264140945843401</v>
      </c>
      <c r="E16" s="26">
        <v>0.88481108438988765</v>
      </c>
      <c r="F16" s="274">
        <v>0.65460408865030162</v>
      </c>
      <c r="G16" s="26">
        <v>0.85972001532805387</v>
      </c>
      <c r="J16" s="179">
        <v>11</v>
      </c>
      <c r="K16" s="95" t="s">
        <v>53</v>
      </c>
      <c r="L16" s="27">
        <v>0.59651282615366152</v>
      </c>
      <c r="M16" s="27">
        <v>0.82721504517582478</v>
      </c>
      <c r="N16" s="27">
        <v>0.59082854573118626</v>
      </c>
      <c r="O16" s="27">
        <v>0.82269697797817054</v>
      </c>
      <c r="Q16" s="84" t="str">
        <f t="shared" si="0"/>
        <v>淀川区</v>
      </c>
      <c r="R16" s="118">
        <f t="shared" si="12"/>
        <v>0.63808977501261943</v>
      </c>
      <c r="S16" s="118">
        <f t="shared" si="1"/>
        <v>0.57969794991692514</v>
      </c>
      <c r="T16" s="159">
        <f t="shared" si="2"/>
        <v>5.8000000000000052</v>
      </c>
      <c r="U16" s="84" t="str">
        <f t="shared" si="3"/>
        <v>堺市美原区</v>
      </c>
      <c r="V16" s="118">
        <f t="shared" si="13"/>
        <v>0.85195928402648657</v>
      </c>
      <c r="W16" s="118">
        <f t="shared" si="4"/>
        <v>0.80070606920616105</v>
      </c>
      <c r="X16" s="159">
        <f t="shared" si="5"/>
        <v>5.0999999999999934</v>
      </c>
      <c r="Z16" s="118">
        <f t="shared" si="6"/>
        <v>0.59944427462376415</v>
      </c>
      <c r="AA16" s="118">
        <f t="shared" si="7"/>
        <v>0.52076626275919025</v>
      </c>
      <c r="AB16" s="159">
        <f t="shared" si="8"/>
        <v>7.7999999999999954</v>
      </c>
      <c r="AC16" s="118">
        <f t="shared" si="9"/>
        <v>0.82521457318088864</v>
      </c>
      <c r="AD16" s="118">
        <f t="shared" si="10"/>
        <v>0.78309246202312921</v>
      </c>
      <c r="AE16" s="159">
        <f t="shared" si="11"/>
        <v>4.1999999999999922</v>
      </c>
      <c r="AF16" s="130">
        <v>0</v>
      </c>
    </row>
    <row r="17" spans="2:32" s="97" customFormat="1" ht="13.5" customHeight="1">
      <c r="B17" s="128">
        <v>12</v>
      </c>
      <c r="C17" s="95" t="s">
        <v>93</v>
      </c>
      <c r="D17" s="274">
        <v>0.60971850396285698</v>
      </c>
      <c r="E17" s="26">
        <v>0.82492552994586132</v>
      </c>
      <c r="F17" s="274">
        <v>0.56288236457581342</v>
      </c>
      <c r="G17" s="26">
        <v>0.79392190706104326</v>
      </c>
      <c r="J17" s="179">
        <v>12</v>
      </c>
      <c r="K17" s="95" t="s">
        <v>93</v>
      </c>
      <c r="L17" s="27">
        <v>0.49991349910533694</v>
      </c>
      <c r="M17" s="27">
        <v>0.76443789603299606</v>
      </c>
      <c r="N17" s="27">
        <v>0.49131634735764407</v>
      </c>
      <c r="O17" s="27">
        <v>0.75242896324866282</v>
      </c>
      <c r="Q17" s="84" t="str">
        <f t="shared" si="0"/>
        <v>豊能町</v>
      </c>
      <c r="R17" s="118">
        <f t="shared" si="12"/>
        <v>0.63533174659471969</v>
      </c>
      <c r="S17" s="118">
        <f t="shared" si="1"/>
        <v>0.55907715256249058</v>
      </c>
      <c r="T17" s="159">
        <f t="shared" si="2"/>
        <v>7.5999999999999961</v>
      </c>
      <c r="U17" s="84" t="str">
        <f t="shared" si="3"/>
        <v>熊取町</v>
      </c>
      <c r="V17" s="118">
        <f t="shared" si="13"/>
        <v>0.85188874726696939</v>
      </c>
      <c r="W17" s="118">
        <f t="shared" si="4"/>
        <v>0.81919672344151673</v>
      </c>
      <c r="X17" s="159">
        <f t="shared" si="5"/>
        <v>3.3000000000000029</v>
      </c>
      <c r="Z17" s="118">
        <f t="shared" si="6"/>
        <v>0.59944427462376415</v>
      </c>
      <c r="AA17" s="118">
        <f t="shared" si="7"/>
        <v>0.52076626275919025</v>
      </c>
      <c r="AB17" s="159">
        <f t="shared" si="8"/>
        <v>7.7999999999999954</v>
      </c>
      <c r="AC17" s="118">
        <f t="shared" si="9"/>
        <v>0.82521457318088864</v>
      </c>
      <c r="AD17" s="118">
        <f t="shared" si="10"/>
        <v>0.78309246202312921</v>
      </c>
      <c r="AE17" s="159">
        <f t="shared" si="11"/>
        <v>4.1999999999999922</v>
      </c>
      <c r="AF17" s="130">
        <v>0</v>
      </c>
    </row>
    <row r="18" spans="2:32" s="97" customFormat="1" ht="13.5" customHeight="1">
      <c r="B18" s="128">
        <v>13</v>
      </c>
      <c r="C18" s="95" t="s">
        <v>94</v>
      </c>
      <c r="D18" s="274">
        <v>0.62458084262745484</v>
      </c>
      <c r="E18" s="26">
        <v>0.84155381649338279</v>
      </c>
      <c r="F18" s="274">
        <v>0.57134489363293428</v>
      </c>
      <c r="G18" s="26">
        <v>0.80750036320207352</v>
      </c>
      <c r="J18" s="179">
        <v>13</v>
      </c>
      <c r="K18" s="95" t="s">
        <v>94</v>
      </c>
      <c r="L18" s="27">
        <v>0.50870021545793431</v>
      </c>
      <c r="M18" s="27">
        <v>0.77384720780791205</v>
      </c>
      <c r="N18" s="27">
        <v>0.49010899450253825</v>
      </c>
      <c r="O18" s="27">
        <v>0.76073342283724543</v>
      </c>
      <c r="Q18" s="84" t="str">
        <f t="shared" si="0"/>
        <v>能勢町</v>
      </c>
      <c r="R18" s="118">
        <f t="shared" si="12"/>
        <v>0.6321538755009285</v>
      </c>
      <c r="S18" s="118">
        <f t="shared" si="1"/>
        <v>0.5885697685544915</v>
      </c>
      <c r="T18" s="159">
        <f t="shared" si="2"/>
        <v>4.3000000000000043</v>
      </c>
      <c r="U18" s="84" t="str">
        <f t="shared" si="3"/>
        <v>淀川区</v>
      </c>
      <c r="V18" s="118">
        <f t="shared" si="13"/>
        <v>0.85144052613613763</v>
      </c>
      <c r="W18" s="118">
        <f t="shared" si="4"/>
        <v>0.81857927568565136</v>
      </c>
      <c r="X18" s="159">
        <f t="shared" si="5"/>
        <v>3.2000000000000028</v>
      </c>
      <c r="Z18" s="118">
        <f t="shared" si="6"/>
        <v>0.59944427462376415</v>
      </c>
      <c r="AA18" s="118">
        <f t="shared" si="7"/>
        <v>0.52076626275919025</v>
      </c>
      <c r="AB18" s="159">
        <f t="shared" si="8"/>
        <v>7.7999999999999954</v>
      </c>
      <c r="AC18" s="118">
        <f t="shared" si="9"/>
        <v>0.82521457318088864</v>
      </c>
      <c r="AD18" s="118">
        <f t="shared" si="10"/>
        <v>0.78309246202312921</v>
      </c>
      <c r="AE18" s="159">
        <f t="shared" si="11"/>
        <v>4.1999999999999922</v>
      </c>
      <c r="AF18" s="130">
        <v>0</v>
      </c>
    </row>
    <row r="19" spans="2:32" s="97" customFormat="1" ht="13.5" customHeight="1">
      <c r="B19" s="128">
        <v>14</v>
      </c>
      <c r="C19" s="95" t="s">
        <v>95</v>
      </c>
      <c r="D19" s="274">
        <v>0.61681009889792793</v>
      </c>
      <c r="E19" s="26">
        <v>0.83433959493949306</v>
      </c>
      <c r="F19" s="274">
        <v>0.56768662453294949</v>
      </c>
      <c r="G19" s="26">
        <v>0.80061086789827696</v>
      </c>
      <c r="J19" s="179">
        <v>14</v>
      </c>
      <c r="K19" s="95" t="s">
        <v>95</v>
      </c>
      <c r="L19" s="27">
        <v>0.49890785473237287</v>
      </c>
      <c r="M19" s="27">
        <v>0.76140064509095007</v>
      </c>
      <c r="N19" s="27">
        <v>0.49057370499678493</v>
      </c>
      <c r="O19" s="27">
        <v>0.75597900897660797</v>
      </c>
      <c r="Q19" s="84" t="str">
        <f t="shared" si="0"/>
        <v>西淀川区</v>
      </c>
      <c r="R19" s="118">
        <f t="shared" si="12"/>
        <v>0.6318629609012828</v>
      </c>
      <c r="S19" s="118">
        <f t="shared" si="1"/>
        <v>0.5753144776983653</v>
      </c>
      <c r="T19" s="159">
        <f t="shared" si="2"/>
        <v>5.7000000000000046</v>
      </c>
      <c r="U19" s="84" t="str">
        <f t="shared" si="3"/>
        <v>忠岡町</v>
      </c>
      <c r="V19" s="118">
        <f t="shared" si="13"/>
        <v>0.85071161574434506</v>
      </c>
      <c r="W19" s="118">
        <f t="shared" si="4"/>
        <v>0.79690263861216715</v>
      </c>
      <c r="X19" s="159">
        <f t="shared" si="5"/>
        <v>5.3999999999999932</v>
      </c>
      <c r="Z19" s="118">
        <f t="shared" si="6"/>
        <v>0.59944427462376415</v>
      </c>
      <c r="AA19" s="118">
        <f t="shared" si="7"/>
        <v>0.52076626275919025</v>
      </c>
      <c r="AB19" s="159">
        <f t="shared" si="8"/>
        <v>7.7999999999999954</v>
      </c>
      <c r="AC19" s="118">
        <f t="shared" si="9"/>
        <v>0.82521457318088864</v>
      </c>
      <c r="AD19" s="118">
        <f t="shared" si="10"/>
        <v>0.78309246202312921</v>
      </c>
      <c r="AE19" s="159">
        <f t="shared" si="11"/>
        <v>4.1999999999999922</v>
      </c>
      <c r="AF19" s="130">
        <v>0</v>
      </c>
    </row>
    <row r="20" spans="2:32" s="97" customFormat="1" ht="13.5" customHeight="1">
      <c r="B20" s="128">
        <v>15</v>
      </c>
      <c r="C20" s="95" t="s">
        <v>96</v>
      </c>
      <c r="D20" s="275">
        <v>0.65832529340441781</v>
      </c>
      <c r="E20" s="28">
        <v>0.86145130186143748</v>
      </c>
      <c r="F20" s="275">
        <v>0.61745967731567797</v>
      </c>
      <c r="G20" s="28">
        <v>0.83751313449146292</v>
      </c>
      <c r="J20" s="179">
        <v>15</v>
      </c>
      <c r="K20" s="95" t="s">
        <v>96</v>
      </c>
      <c r="L20" s="27">
        <v>0.56013445894776748</v>
      </c>
      <c r="M20" s="27">
        <v>0.81130890496808772</v>
      </c>
      <c r="N20" s="27">
        <v>0.54497880864412096</v>
      </c>
      <c r="O20" s="27">
        <v>0.80157801107799997</v>
      </c>
      <c r="Q20" s="84" t="str">
        <f t="shared" si="0"/>
        <v>松原市</v>
      </c>
      <c r="R20" s="118">
        <f t="shared" si="12"/>
        <v>0.63083898497459112</v>
      </c>
      <c r="S20" s="118">
        <f t="shared" si="1"/>
        <v>0.53023887422513594</v>
      </c>
      <c r="T20" s="159">
        <f t="shared" si="2"/>
        <v>10.099999999999998</v>
      </c>
      <c r="U20" s="84" t="str">
        <f t="shared" si="3"/>
        <v>太子町</v>
      </c>
      <c r="V20" s="118">
        <f t="shared" si="13"/>
        <v>0.84940313646900056</v>
      </c>
      <c r="W20" s="118">
        <f t="shared" si="4"/>
        <v>0.71179326980522328</v>
      </c>
      <c r="X20" s="159">
        <f t="shared" si="5"/>
        <v>13.700000000000001</v>
      </c>
      <c r="Z20" s="118">
        <f t="shared" si="6"/>
        <v>0.59944427462376415</v>
      </c>
      <c r="AA20" s="118">
        <f t="shared" si="7"/>
        <v>0.52076626275919025</v>
      </c>
      <c r="AB20" s="159">
        <f t="shared" si="8"/>
        <v>7.7999999999999954</v>
      </c>
      <c r="AC20" s="118">
        <f t="shared" si="9"/>
        <v>0.82521457318088864</v>
      </c>
      <c r="AD20" s="118">
        <f t="shared" si="10"/>
        <v>0.78309246202312921</v>
      </c>
      <c r="AE20" s="159">
        <f t="shared" si="11"/>
        <v>4.1999999999999922</v>
      </c>
      <c r="AF20" s="130">
        <v>0</v>
      </c>
    </row>
    <row r="21" spans="2:32" s="97" customFormat="1" ht="13.5" customHeight="1">
      <c r="B21" s="128">
        <v>16</v>
      </c>
      <c r="C21" s="95" t="s">
        <v>54</v>
      </c>
      <c r="D21" s="276">
        <v>0.58174297472315128</v>
      </c>
      <c r="E21" s="277">
        <v>0.79424086639876113</v>
      </c>
      <c r="F21" s="276">
        <v>0.53140164325536987</v>
      </c>
      <c r="G21" s="277">
        <v>0.75406672190052526</v>
      </c>
      <c r="J21" s="179">
        <v>16</v>
      </c>
      <c r="K21" s="95" t="s">
        <v>54</v>
      </c>
      <c r="L21" s="27">
        <v>0.43910060772266474</v>
      </c>
      <c r="M21" s="27">
        <v>0.70526022734808158</v>
      </c>
      <c r="N21" s="27">
        <v>0.43353413570678012</v>
      </c>
      <c r="O21" s="27">
        <v>0.69380725203989624</v>
      </c>
      <c r="Q21" s="84" t="str">
        <f t="shared" si="0"/>
        <v>堺市堺区</v>
      </c>
      <c r="R21" s="118">
        <f t="shared" si="12"/>
        <v>0.63036911905098281</v>
      </c>
      <c r="S21" s="118">
        <f t="shared" si="1"/>
        <v>0.56232089190955314</v>
      </c>
      <c r="T21" s="159">
        <f t="shared" si="2"/>
        <v>6.7999999999999954</v>
      </c>
      <c r="U21" s="84" t="str">
        <f t="shared" si="3"/>
        <v>田尻町</v>
      </c>
      <c r="V21" s="118">
        <f t="shared" si="13"/>
        <v>0.84533224974889098</v>
      </c>
      <c r="W21" s="118">
        <f t="shared" si="4"/>
        <v>0.83002018071283168</v>
      </c>
      <c r="X21" s="159">
        <f t="shared" si="5"/>
        <v>1.5000000000000013</v>
      </c>
      <c r="Z21" s="118">
        <f t="shared" si="6"/>
        <v>0.59944427462376415</v>
      </c>
      <c r="AA21" s="118">
        <f t="shared" si="7"/>
        <v>0.52076626275919025</v>
      </c>
      <c r="AB21" s="159">
        <f t="shared" si="8"/>
        <v>7.7999999999999954</v>
      </c>
      <c r="AC21" s="118">
        <f t="shared" si="9"/>
        <v>0.82521457318088864</v>
      </c>
      <c r="AD21" s="118">
        <f t="shared" si="10"/>
        <v>0.78309246202312921</v>
      </c>
      <c r="AE21" s="159">
        <f t="shared" si="11"/>
        <v>4.1999999999999922</v>
      </c>
      <c r="AF21" s="130">
        <v>0</v>
      </c>
    </row>
    <row r="22" spans="2:32" s="97" customFormat="1" ht="13.5" customHeight="1">
      <c r="B22" s="128">
        <v>17</v>
      </c>
      <c r="C22" s="95" t="s">
        <v>97</v>
      </c>
      <c r="D22" s="274">
        <v>0.63387900847023526</v>
      </c>
      <c r="E22" s="26">
        <v>0.84229449219950603</v>
      </c>
      <c r="F22" s="274">
        <v>0.60136706483341895</v>
      </c>
      <c r="G22" s="26">
        <v>0.81133070258775153</v>
      </c>
      <c r="J22" s="179">
        <v>17</v>
      </c>
      <c r="K22" s="95" t="s">
        <v>97</v>
      </c>
      <c r="L22" s="27">
        <v>0.52260787190694113</v>
      </c>
      <c r="M22" s="27">
        <v>0.77647610804446232</v>
      </c>
      <c r="N22" s="27">
        <v>0.51612059662285426</v>
      </c>
      <c r="O22" s="27">
        <v>0.76792300388146661</v>
      </c>
      <c r="Q22" s="84" t="str">
        <f t="shared" si="0"/>
        <v>西成区</v>
      </c>
      <c r="R22" s="118">
        <f t="shared" si="12"/>
        <v>0.62957080976272661</v>
      </c>
      <c r="S22" s="118">
        <f t="shared" si="1"/>
        <v>0.54613677832976093</v>
      </c>
      <c r="T22" s="159">
        <f t="shared" si="2"/>
        <v>8.3999999999999968</v>
      </c>
      <c r="U22" s="84" t="str">
        <f t="shared" si="3"/>
        <v>羽曳野市</v>
      </c>
      <c r="V22" s="118">
        <f t="shared" si="13"/>
        <v>0.8445838026525011</v>
      </c>
      <c r="W22" s="118">
        <f t="shared" si="4"/>
        <v>0.79411545770573055</v>
      </c>
      <c r="X22" s="159">
        <f t="shared" si="5"/>
        <v>5.0999999999999934</v>
      </c>
      <c r="Z22" s="118">
        <f t="shared" si="6"/>
        <v>0.59944427462376415</v>
      </c>
      <c r="AA22" s="118">
        <f t="shared" si="7"/>
        <v>0.52076626275919025</v>
      </c>
      <c r="AB22" s="159">
        <f t="shared" si="8"/>
        <v>7.7999999999999954</v>
      </c>
      <c r="AC22" s="118">
        <f t="shared" si="9"/>
        <v>0.82521457318088864</v>
      </c>
      <c r="AD22" s="118">
        <f t="shared" si="10"/>
        <v>0.78309246202312921</v>
      </c>
      <c r="AE22" s="159">
        <f t="shared" si="11"/>
        <v>4.1999999999999922</v>
      </c>
      <c r="AF22" s="130">
        <v>0</v>
      </c>
    </row>
    <row r="23" spans="2:32" s="97" customFormat="1" ht="13.5" customHeight="1">
      <c r="B23" s="128">
        <v>18</v>
      </c>
      <c r="C23" s="95" t="s">
        <v>55</v>
      </c>
      <c r="D23" s="274">
        <v>0.65018759452644947</v>
      </c>
      <c r="E23" s="26">
        <v>0.8490370962379894</v>
      </c>
      <c r="F23" s="274">
        <v>0.5909405987941988</v>
      </c>
      <c r="G23" s="26">
        <v>0.8168366663272415</v>
      </c>
      <c r="J23" s="179">
        <v>18</v>
      </c>
      <c r="K23" s="95" t="s">
        <v>55</v>
      </c>
      <c r="L23" s="27">
        <v>0.52704812773734577</v>
      </c>
      <c r="M23" s="27">
        <v>0.78145633655309421</v>
      </c>
      <c r="N23" s="27">
        <v>0.50842134728154897</v>
      </c>
      <c r="O23" s="27">
        <v>0.77303713778212058</v>
      </c>
      <c r="Q23" s="84" t="str">
        <f t="shared" si="0"/>
        <v>太子町</v>
      </c>
      <c r="R23" s="118">
        <f t="shared" si="12"/>
        <v>0.62950999356377146</v>
      </c>
      <c r="S23" s="118">
        <f t="shared" si="1"/>
        <v>0.4823067730392816</v>
      </c>
      <c r="T23" s="159">
        <f t="shared" si="2"/>
        <v>14.800000000000002</v>
      </c>
      <c r="U23" s="84" t="str">
        <f t="shared" si="3"/>
        <v>此花区</v>
      </c>
      <c r="V23" s="118">
        <f t="shared" si="13"/>
        <v>0.84318705792007653</v>
      </c>
      <c r="W23" s="118">
        <f t="shared" si="4"/>
        <v>0.80587256280578345</v>
      </c>
      <c r="X23" s="159">
        <f t="shared" si="5"/>
        <v>3.6999999999999922</v>
      </c>
      <c r="Z23" s="118">
        <f t="shared" si="6"/>
        <v>0.59944427462376415</v>
      </c>
      <c r="AA23" s="118">
        <f t="shared" si="7"/>
        <v>0.52076626275919025</v>
      </c>
      <c r="AB23" s="159">
        <f t="shared" si="8"/>
        <v>7.7999999999999954</v>
      </c>
      <c r="AC23" s="118">
        <f t="shared" si="9"/>
        <v>0.82521457318088864</v>
      </c>
      <c r="AD23" s="118">
        <f t="shared" si="10"/>
        <v>0.78309246202312921</v>
      </c>
      <c r="AE23" s="159">
        <f t="shared" si="11"/>
        <v>4.1999999999999922</v>
      </c>
      <c r="AF23" s="130">
        <v>0</v>
      </c>
    </row>
    <row r="24" spans="2:32" s="97" customFormat="1" ht="13.5" customHeight="1">
      <c r="B24" s="128">
        <v>19</v>
      </c>
      <c r="C24" s="95" t="s">
        <v>98</v>
      </c>
      <c r="D24" s="274">
        <v>0.66706340408064213</v>
      </c>
      <c r="E24" s="26">
        <v>0.86948768410242305</v>
      </c>
      <c r="F24" s="274">
        <v>0.62957080976272661</v>
      </c>
      <c r="G24" s="26">
        <v>0.84240505397309118</v>
      </c>
      <c r="J24" s="179">
        <v>19</v>
      </c>
      <c r="K24" s="95" t="s">
        <v>98</v>
      </c>
      <c r="L24" s="27">
        <v>0.5626313515573258</v>
      </c>
      <c r="M24" s="27">
        <v>0.81411112725500256</v>
      </c>
      <c r="N24" s="27">
        <v>0.54613677832976093</v>
      </c>
      <c r="O24" s="27">
        <v>0.80766767587210142</v>
      </c>
      <c r="Q24" s="84" t="str">
        <f t="shared" si="0"/>
        <v>茨木市</v>
      </c>
      <c r="R24" s="118">
        <f t="shared" si="12"/>
        <v>0.62745761161543745</v>
      </c>
      <c r="S24" s="118">
        <f t="shared" si="1"/>
        <v>0.54205877566045546</v>
      </c>
      <c r="T24" s="159">
        <f t="shared" si="2"/>
        <v>8.4999999999999964</v>
      </c>
      <c r="U24" s="84" t="str">
        <f t="shared" si="3"/>
        <v>枚方市</v>
      </c>
      <c r="V24" s="118">
        <f t="shared" si="13"/>
        <v>0.84262647959913994</v>
      </c>
      <c r="W24" s="118">
        <f t="shared" si="4"/>
        <v>0.80508263882943754</v>
      </c>
      <c r="X24" s="159">
        <f t="shared" si="5"/>
        <v>3.7999999999999923</v>
      </c>
      <c r="Z24" s="118">
        <f t="shared" si="6"/>
        <v>0.59944427462376415</v>
      </c>
      <c r="AA24" s="118">
        <f t="shared" si="7"/>
        <v>0.52076626275919025</v>
      </c>
      <c r="AB24" s="159">
        <f t="shared" si="8"/>
        <v>7.7999999999999954</v>
      </c>
      <c r="AC24" s="118">
        <f t="shared" si="9"/>
        <v>0.82521457318088864</v>
      </c>
      <c r="AD24" s="118">
        <f t="shared" si="10"/>
        <v>0.78309246202312921</v>
      </c>
      <c r="AE24" s="159">
        <f t="shared" si="11"/>
        <v>4.1999999999999922</v>
      </c>
      <c r="AF24" s="130">
        <v>0</v>
      </c>
    </row>
    <row r="25" spans="2:32" s="97" customFormat="1" ht="13.5" customHeight="1">
      <c r="B25" s="128">
        <v>20</v>
      </c>
      <c r="C25" s="95" t="s">
        <v>99</v>
      </c>
      <c r="D25" s="274">
        <v>0.68310083946722044</v>
      </c>
      <c r="E25" s="26">
        <v>0.87566899141037136</v>
      </c>
      <c r="F25" s="274">
        <v>0.63808977501261943</v>
      </c>
      <c r="G25" s="26">
        <v>0.85144052613613763</v>
      </c>
      <c r="J25" s="179">
        <v>20</v>
      </c>
      <c r="K25" s="95" t="s">
        <v>99</v>
      </c>
      <c r="L25" s="27">
        <v>0.58110343932621111</v>
      </c>
      <c r="M25" s="27">
        <v>0.82597750683097193</v>
      </c>
      <c r="N25" s="27">
        <v>0.57969794991692514</v>
      </c>
      <c r="O25" s="27">
        <v>0.81857927568565136</v>
      </c>
      <c r="Q25" s="84" t="str">
        <f t="shared" si="0"/>
        <v>西区</v>
      </c>
      <c r="R25" s="118">
        <f t="shared" si="12"/>
        <v>0.62395913306347617</v>
      </c>
      <c r="S25" s="118">
        <f t="shared" si="1"/>
        <v>0.54430626071288957</v>
      </c>
      <c r="T25" s="159">
        <f t="shared" si="2"/>
        <v>7.9999999999999964</v>
      </c>
      <c r="U25" s="84" t="str">
        <f t="shared" si="3"/>
        <v>西成区</v>
      </c>
      <c r="V25" s="118">
        <f t="shared" si="13"/>
        <v>0.84240505397309118</v>
      </c>
      <c r="W25" s="118">
        <f t="shared" si="4"/>
        <v>0.80766767587210142</v>
      </c>
      <c r="X25" s="159">
        <f t="shared" si="5"/>
        <v>3.3999999999999919</v>
      </c>
      <c r="Z25" s="118">
        <f t="shared" si="6"/>
        <v>0.59944427462376415</v>
      </c>
      <c r="AA25" s="118">
        <f t="shared" si="7"/>
        <v>0.52076626275919025</v>
      </c>
      <c r="AB25" s="159">
        <f t="shared" si="8"/>
        <v>7.7999999999999954</v>
      </c>
      <c r="AC25" s="118">
        <f t="shared" si="9"/>
        <v>0.82521457318088864</v>
      </c>
      <c r="AD25" s="118">
        <f t="shared" si="10"/>
        <v>0.78309246202312921</v>
      </c>
      <c r="AE25" s="159">
        <f t="shared" si="11"/>
        <v>4.1999999999999922</v>
      </c>
      <c r="AF25" s="130">
        <v>0</v>
      </c>
    </row>
    <row r="26" spans="2:32" s="97" customFormat="1" ht="13.5" customHeight="1">
      <c r="B26" s="128">
        <v>21</v>
      </c>
      <c r="C26" s="95" t="s">
        <v>100</v>
      </c>
      <c r="D26" s="274">
        <v>0.63666022602449135</v>
      </c>
      <c r="E26" s="26">
        <v>0.86095003666920411</v>
      </c>
      <c r="F26" s="274">
        <v>0.60071969321199337</v>
      </c>
      <c r="G26" s="26">
        <v>0.83246542528352008</v>
      </c>
      <c r="J26" s="179">
        <v>21</v>
      </c>
      <c r="K26" s="95" t="s">
        <v>100</v>
      </c>
      <c r="L26" s="27">
        <v>0.55112140274646959</v>
      </c>
      <c r="M26" s="27">
        <v>0.79621428506105618</v>
      </c>
      <c r="N26" s="27">
        <v>0.53327009605672837</v>
      </c>
      <c r="O26" s="27">
        <v>0.78767648709267113</v>
      </c>
      <c r="Q26" s="84" t="str">
        <f t="shared" si="0"/>
        <v>枚方市</v>
      </c>
      <c r="R26" s="118">
        <f t="shared" si="12"/>
        <v>0.6234424287192879</v>
      </c>
      <c r="S26" s="118">
        <f t="shared" si="1"/>
        <v>0.54937490460207716</v>
      </c>
      <c r="T26" s="159">
        <f t="shared" si="2"/>
        <v>7.399999999999995</v>
      </c>
      <c r="U26" s="84" t="str">
        <f t="shared" si="3"/>
        <v>浪速区</v>
      </c>
      <c r="V26" s="118">
        <f t="shared" si="13"/>
        <v>0.83982409103454447</v>
      </c>
      <c r="W26" s="118">
        <f t="shared" si="4"/>
        <v>0.80050289301436017</v>
      </c>
      <c r="X26" s="159">
        <f t="shared" si="5"/>
        <v>3.8999999999999924</v>
      </c>
      <c r="Z26" s="118">
        <f t="shared" si="6"/>
        <v>0.59944427462376415</v>
      </c>
      <c r="AA26" s="118">
        <f t="shared" si="7"/>
        <v>0.52076626275919025</v>
      </c>
      <c r="AB26" s="159">
        <f t="shared" si="8"/>
        <v>7.7999999999999954</v>
      </c>
      <c r="AC26" s="118">
        <f t="shared" si="9"/>
        <v>0.82521457318088864</v>
      </c>
      <c r="AD26" s="118">
        <f t="shared" si="10"/>
        <v>0.78309246202312921</v>
      </c>
      <c r="AE26" s="159">
        <f t="shared" si="11"/>
        <v>4.1999999999999922</v>
      </c>
      <c r="AF26" s="130">
        <v>0</v>
      </c>
    </row>
    <row r="27" spans="2:32" s="97" customFormat="1" ht="13.5" customHeight="1">
      <c r="B27" s="128">
        <v>22</v>
      </c>
      <c r="C27" s="95" t="s">
        <v>56</v>
      </c>
      <c r="D27" s="274">
        <v>0.70655112576742451</v>
      </c>
      <c r="E27" s="26">
        <v>0.88042701881965968</v>
      </c>
      <c r="F27" s="274">
        <v>0.64616060543613607</v>
      </c>
      <c r="G27" s="26">
        <v>0.85407642455586563</v>
      </c>
      <c r="J27" s="179">
        <v>22</v>
      </c>
      <c r="K27" s="95" t="s">
        <v>56</v>
      </c>
      <c r="L27" s="27">
        <v>0.57386240689456436</v>
      </c>
      <c r="M27" s="27">
        <v>0.82095470984477847</v>
      </c>
      <c r="N27" s="27">
        <v>0.55284286595635979</v>
      </c>
      <c r="O27" s="27">
        <v>0.81385433543167607</v>
      </c>
      <c r="Q27" s="84" t="str">
        <f t="shared" si="0"/>
        <v>藤井寺市</v>
      </c>
      <c r="R27" s="118">
        <f t="shared" si="12"/>
        <v>0.62330094310988304</v>
      </c>
      <c r="S27" s="118">
        <f t="shared" si="1"/>
        <v>0.50914317381244822</v>
      </c>
      <c r="T27" s="159">
        <f t="shared" si="2"/>
        <v>11.399999999999999</v>
      </c>
      <c r="U27" s="84" t="str">
        <f t="shared" si="3"/>
        <v>堺市堺区</v>
      </c>
      <c r="V27" s="118">
        <f t="shared" si="13"/>
        <v>0.83934983224987847</v>
      </c>
      <c r="W27" s="118">
        <f t="shared" si="4"/>
        <v>0.79922455085029576</v>
      </c>
      <c r="X27" s="159">
        <f t="shared" si="5"/>
        <v>3.9999999999999925</v>
      </c>
      <c r="Z27" s="118">
        <f t="shared" si="6"/>
        <v>0.59944427462376415</v>
      </c>
      <c r="AA27" s="118">
        <f t="shared" si="7"/>
        <v>0.52076626275919025</v>
      </c>
      <c r="AB27" s="159">
        <f t="shared" si="8"/>
        <v>7.7999999999999954</v>
      </c>
      <c r="AC27" s="118">
        <f t="shared" si="9"/>
        <v>0.82521457318088864</v>
      </c>
      <c r="AD27" s="118">
        <f t="shared" si="10"/>
        <v>0.78309246202312921</v>
      </c>
      <c r="AE27" s="159">
        <f t="shared" si="11"/>
        <v>4.1999999999999922</v>
      </c>
      <c r="AF27" s="130">
        <v>0</v>
      </c>
    </row>
    <row r="28" spans="2:32" s="97" customFormat="1" ht="13.5" customHeight="1">
      <c r="B28" s="128">
        <v>23</v>
      </c>
      <c r="C28" s="95" t="s">
        <v>101</v>
      </c>
      <c r="D28" s="275">
        <v>0.6571904918921142</v>
      </c>
      <c r="E28" s="28">
        <v>0.87817523826803701</v>
      </c>
      <c r="F28" s="275">
        <v>0.61761255149706984</v>
      </c>
      <c r="G28" s="28">
        <v>0.85356660098934811</v>
      </c>
      <c r="J28" s="179">
        <v>23</v>
      </c>
      <c r="K28" s="95" t="s">
        <v>101</v>
      </c>
      <c r="L28" s="27">
        <v>0.54599316171117929</v>
      </c>
      <c r="M28" s="27">
        <v>0.81800997490949123</v>
      </c>
      <c r="N28" s="27">
        <v>0.53761321481275826</v>
      </c>
      <c r="O28" s="27">
        <v>0.80883599098808145</v>
      </c>
      <c r="Q28" s="84" t="str">
        <f t="shared" si="0"/>
        <v>羽曳野市</v>
      </c>
      <c r="R28" s="118">
        <f t="shared" si="12"/>
        <v>0.62219773120450306</v>
      </c>
      <c r="S28" s="118">
        <f t="shared" si="1"/>
        <v>0.54043927893559118</v>
      </c>
      <c r="T28" s="159">
        <f t="shared" si="2"/>
        <v>8.1999999999999957</v>
      </c>
      <c r="U28" s="84" t="str">
        <f t="shared" si="3"/>
        <v>松原市</v>
      </c>
      <c r="V28" s="118">
        <f t="shared" si="13"/>
        <v>0.83895137881816151</v>
      </c>
      <c r="W28" s="118">
        <f t="shared" si="4"/>
        <v>0.78881095555725422</v>
      </c>
      <c r="X28" s="159">
        <f t="shared" si="5"/>
        <v>4.9999999999999929</v>
      </c>
      <c r="Z28" s="118">
        <f t="shared" si="6"/>
        <v>0.59944427462376415</v>
      </c>
      <c r="AA28" s="118">
        <f t="shared" si="7"/>
        <v>0.52076626275919025</v>
      </c>
      <c r="AB28" s="159">
        <f t="shared" si="8"/>
        <v>7.7999999999999954</v>
      </c>
      <c r="AC28" s="118">
        <f t="shared" si="9"/>
        <v>0.82521457318088864</v>
      </c>
      <c r="AD28" s="118">
        <f t="shared" si="10"/>
        <v>0.78309246202312921</v>
      </c>
      <c r="AE28" s="159">
        <f t="shared" si="11"/>
        <v>4.1999999999999922</v>
      </c>
      <c r="AF28" s="130">
        <v>0</v>
      </c>
    </row>
    <row r="29" spans="2:32" s="97" customFormat="1" ht="13.5" customHeight="1">
      <c r="B29" s="128">
        <v>24</v>
      </c>
      <c r="C29" s="95" t="s">
        <v>102</v>
      </c>
      <c r="D29" s="276">
        <v>0.60083560274618397</v>
      </c>
      <c r="E29" s="277">
        <v>0.81516591223714319</v>
      </c>
      <c r="F29" s="276">
        <v>0.56196853949231718</v>
      </c>
      <c r="G29" s="277">
        <v>0.78247713757668169</v>
      </c>
      <c r="J29" s="179">
        <v>24</v>
      </c>
      <c r="K29" s="95" t="s">
        <v>102</v>
      </c>
      <c r="L29" s="27">
        <v>0.49956490914602047</v>
      </c>
      <c r="M29" s="27">
        <v>0.74513744992646158</v>
      </c>
      <c r="N29" s="27">
        <v>0.48291855059422156</v>
      </c>
      <c r="O29" s="27">
        <v>0.73888929247479485</v>
      </c>
      <c r="Q29" s="84" t="str">
        <f t="shared" si="0"/>
        <v>門真市</v>
      </c>
      <c r="R29" s="118">
        <f t="shared" si="12"/>
        <v>0.61931732566923647</v>
      </c>
      <c r="S29" s="118">
        <f t="shared" si="1"/>
        <v>0.5497824102935186</v>
      </c>
      <c r="T29" s="159">
        <f t="shared" si="2"/>
        <v>6.899999999999995</v>
      </c>
      <c r="U29" s="84" t="str">
        <f t="shared" si="3"/>
        <v>茨木市</v>
      </c>
      <c r="V29" s="118">
        <f t="shared" si="13"/>
        <v>0.83807009899312557</v>
      </c>
      <c r="W29" s="118">
        <f t="shared" si="4"/>
        <v>0.79419195251775943</v>
      </c>
      <c r="X29" s="159">
        <f t="shared" si="5"/>
        <v>4.3999999999999932</v>
      </c>
      <c r="Z29" s="118">
        <f t="shared" si="6"/>
        <v>0.59944427462376415</v>
      </c>
      <c r="AA29" s="118">
        <f t="shared" si="7"/>
        <v>0.52076626275919025</v>
      </c>
      <c r="AB29" s="159">
        <f t="shared" si="8"/>
        <v>7.7999999999999954</v>
      </c>
      <c r="AC29" s="118">
        <f t="shared" si="9"/>
        <v>0.82521457318088864</v>
      </c>
      <c r="AD29" s="118">
        <f t="shared" si="10"/>
        <v>0.78309246202312921</v>
      </c>
      <c r="AE29" s="159">
        <f t="shared" si="11"/>
        <v>4.1999999999999922</v>
      </c>
      <c r="AF29" s="130">
        <v>0</v>
      </c>
    </row>
    <row r="30" spans="2:32" s="97" customFormat="1" ht="13.5" customHeight="1">
      <c r="B30" s="128">
        <v>25</v>
      </c>
      <c r="C30" s="95" t="s">
        <v>103</v>
      </c>
      <c r="D30" s="274">
        <v>0.60552623241446102</v>
      </c>
      <c r="E30" s="26">
        <v>0.8292179630350528</v>
      </c>
      <c r="F30" s="274">
        <v>0.5714831576609819</v>
      </c>
      <c r="G30" s="26">
        <v>0.80220646179290267</v>
      </c>
      <c r="J30" s="179">
        <v>25</v>
      </c>
      <c r="K30" s="95" t="s">
        <v>103</v>
      </c>
      <c r="L30" s="27">
        <v>0.51014992548881144</v>
      </c>
      <c r="M30" s="27">
        <v>0.77231746290495751</v>
      </c>
      <c r="N30" s="27">
        <v>0.49370947860790526</v>
      </c>
      <c r="O30" s="27">
        <v>0.7652860204436035</v>
      </c>
      <c r="Q30" s="84" t="str">
        <f t="shared" si="0"/>
        <v>平野区</v>
      </c>
      <c r="R30" s="118">
        <f t="shared" si="12"/>
        <v>0.61761255149706984</v>
      </c>
      <c r="S30" s="118">
        <f t="shared" si="1"/>
        <v>0.53761321481275826</v>
      </c>
      <c r="T30" s="159">
        <f t="shared" si="2"/>
        <v>7.9999999999999964</v>
      </c>
      <c r="U30" s="84" t="str">
        <f t="shared" si="3"/>
        <v>城東区</v>
      </c>
      <c r="V30" s="118">
        <f t="shared" si="13"/>
        <v>0.83751313449146292</v>
      </c>
      <c r="W30" s="118">
        <f t="shared" si="4"/>
        <v>0.80157801107799997</v>
      </c>
      <c r="X30" s="159">
        <f t="shared" si="5"/>
        <v>3.5999999999999921</v>
      </c>
      <c r="Z30" s="118">
        <f t="shared" si="6"/>
        <v>0.59944427462376415</v>
      </c>
      <c r="AA30" s="118">
        <f t="shared" si="7"/>
        <v>0.52076626275919025</v>
      </c>
      <c r="AB30" s="159">
        <f t="shared" si="8"/>
        <v>7.7999999999999954</v>
      </c>
      <c r="AC30" s="118">
        <f t="shared" si="9"/>
        <v>0.82521457318088864</v>
      </c>
      <c r="AD30" s="118">
        <f t="shared" si="10"/>
        <v>0.78309246202312921</v>
      </c>
      <c r="AE30" s="159">
        <f t="shared" si="11"/>
        <v>4.1999999999999922</v>
      </c>
      <c r="AF30" s="130">
        <v>0</v>
      </c>
    </row>
    <row r="31" spans="2:32" s="97" customFormat="1" ht="13.5" customHeight="1">
      <c r="B31" s="128">
        <v>26</v>
      </c>
      <c r="C31" s="95" t="s">
        <v>30</v>
      </c>
      <c r="D31" s="274">
        <v>0.63822852191437596</v>
      </c>
      <c r="E31" s="26">
        <v>0.85563697331693611</v>
      </c>
      <c r="F31" s="274">
        <v>0.59750656713484263</v>
      </c>
      <c r="G31" s="26">
        <v>0.82571399526482325</v>
      </c>
      <c r="J31" s="179">
        <v>26</v>
      </c>
      <c r="K31" s="95" t="s">
        <v>30</v>
      </c>
      <c r="L31" s="27">
        <v>0.52342625188726188</v>
      </c>
      <c r="M31" s="27">
        <v>0.78965204882078766</v>
      </c>
      <c r="N31" s="27">
        <v>0.5171336686571355</v>
      </c>
      <c r="O31" s="27">
        <v>0.78169309186484515</v>
      </c>
      <c r="Q31" s="84" t="str">
        <f t="shared" si="0"/>
        <v>城東区</v>
      </c>
      <c r="R31" s="118">
        <f t="shared" si="12"/>
        <v>0.61745967731567797</v>
      </c>
      <c r="S31" s="118">
        <f t="shared" si="1"/>
        <v>0.54497880864412096</v>
      </c>
      <c r="T31" s="159">
        <f t="shared" si="2"/>
        <v>7.1999999999999957</v>
      </c>
      <c r="U31" s="84" t="str">
        <f t="shared" si="3"/>
        <v>八尾市</v>
      </c>
      <c r="V31" s="118">
        <f t="shared" si="13"/>
        <v>0.8373737985821057</v>
      </c>
      <c r="W31" s="118">
        <f t="shared" si="4"/>
        <v>0.80011124241719223</v>
      </c>
      <c r="X31" s="159">
        <f t="shared" si="5"/>
        <v>3.6999999999999922</v>
      </c>
      <c r="Z31" s="118">
        <f t="shared" si="6"/>
        <v>0.59944427462376415</v>
      </c>
      <c r="AA31" s="118">
        <f t="shared" si="7"/>
        <v>0.52076626275919025</v>
      </c>
      <c r="AB31" s="159">
        <f t="shared" si="8"/>
        <v>7.7999999999999954</v>
      </c>
      <c r="AC31" s="118">
        <f t="shared" si="9"/>
        <v>0.82521457318088864</v>
      </c>
      <c r="AD31" s="118">
        <f t="shared" si="10"/>
        <v>0.78309246202312921</v>
      </c>
      <c r="AE31" s="159">
        <f t="shared" si="11"/>
        <v>4.1999999999999922</v>
      </c>
      <c r="AF31" s="130">
        <v>0</v>
      </c>
    </row>
    <row r="32" spans="2:32" s="97" customFormat="1" ht="13.5" customHeight="1">
      <c r="B32" s="128">
        <v>27</v>
      </c>
      <c r="C32" s="95" t="s">
        <v>31</v>
      </c>
      <c r="D32" s="274">
        <v>0.68889797964163169</v>
      </c>
      <c r="E32" s="26">
        <v>0.87381623787204932</v>
      </c>
      <c r="F32" s="274">
        <v>0.63036911905098281</v>
      </c>
      <c r="G32" s="26">
        <v>0.83934983224987847</v>
      </c>
      <c r="J32" s="179">
        <v>27</v>
      </c>
      <c r="K32" s="95" t="s">
        <v>31</v>
      </c>
      <c r="L32" s="27">
        <v>0.55590603754193546</v>
      </c>
      <c r="M32" s="27">
        <v>0.80350780469044869</v>
      </c>
      <c r="N32" s="27">
        <v>0.56232089190955314</v>
      </c>
      <c r="O32" s="27">
        <v>0.79922455085029576</v>
      </c>
      <c r="Q32" s="84" t="str">
        <f t="shared" si="0"/>
        <v>交野市</v>
      </c>
      <c r="R32" s="118">
        <f t="shared" si="12"/>
        <v>0.61745025671028031</v>
      </c>
      <c r="S32" s="118">
        <f t="shared" si="1"/>
        <v>0.546751823296032</v>
      </c>
      <c r="T32" s="159">
        <f t="shared" si="2"/>
        <v>6.9999999999999947</v>
      </c>
      <c r="U32" s="84" t="str">
        <f t="shared" si="3"/>
        <v>交野市</v>
      </c>
      <c r="V32" s="118">
        <f t="shared" si="13"/>
        <v>0.83693596832478367</v>
      </c>
      <c r="W32" s="118">
        <f t="shared" si="4"/>
        <v>0.79377712658439459</v>
      </c>
      <c r="X32" s="159">
        <f t="shared" si="5"/>
        <v>4.2999999999999927</v>
      </c>
      <c r="Z32" s="118">
        <f t="shared" si="6"/>
        <v>0.59944427462376415</v>
      </c>
      <c r="AA32" s="118">
        <f t="shared" si="7"/>
        <v>0.52076626275919025</v>
      </c>
      <c r="AB32" s="159">
        <f t="shared" si="8"/>
        <v>7.7999999999999954</v>
      </c>
      <c r="AC32" s="118">
        <f t="shared" si="9"/>
        <v>0.82521457318088864</v>
      </c>
      <c r="AD32" s="118">
        <f t="shared" si="10"/>
        <v>0.78309246202312921</v>
      </c>
      <c r="AE32" s="159">
        <f t="shared" si="11"/>
        <v>4.1999999999999922</v>
      </c>
      <c r="AF32" s="130">
        <v>0</v>
      </c>
    </row>
    <row r="33" spans="2:32" s="97" customFormat="1" ht="13.5" customHeight="1">
      <c r="B33" s="128">
        <v>28</v>
      </c>
      <c r="C33" s="95" t="s">
        <v>32</v>
      </c>
      <c r="D33" s="274">
        <v>0.63287436509390282</v>
      </c>
      <c r="E33" s="26">
        <v>0.85476949030539084</v>
      </c>
      <c r="F33" s="274">
        <v>0.59879803905354367</v>
      </c>
      <c r="G33" s="26">
        <v>0.82669679608949886</v>
      </c>
      <c r="J33" s="179">
        <v>28</v>
      </c>
      <c r="K33" s="95" t="s">
        <v>32</v>
      </c>
      <c r="L33" s="27">
        <v>0.53802696156011109</v>
      </c>
      <c r="M33" s="27">
        <v>0.7897651237838953</v>
      </c>
      <c r="N33" s="27">
        <v>0.51793028617042791</v>
      </c>
      <c r="O33" s="27">
        <v>0.78011935737686622</v>
      </c>
      <c r="Q33" s="84" t="str">
        <f t="shared" si="0"/>
        <v>都島区</v>
      </c>
      <c r="R33" s="118">
        <f t="shared" si="12"/>
        <v>0.61629696670255207</v>
      </c>
      <c r="S33" s="118">
        <f t="shared" si="1"/>
        <v>0.54129135689889529</v>
      </c>
      <c r="T33" s="159">
        <f t="shared" si="2"/>
        <v>7.4999999999999956</v>
      </c>
      <c r="U33" s="84" t="str">
        <f t="shared" si="3"/>
        <v>豊能町</v>
      </c>
      <c r="V33" s="118">
        <f t="shared" si="13"/>
        <v>0.83684853272601034</v>
      </c>
      <c r="W33" s="118">
        <f t="shared" si="4"/>
        <v>0.80163440852651779</v>
      </c>
      <c r="X33" s="159">
        <f t="shared" si="5"/>
        <v>3.499999999999992</v>
      </c>
      <c r="Z33" s="118">
        <f t="shared" si="6"/>
        <v>0.59944427462376415</v>
      </c>
      <c r="AA33" s="118">
        <f t="shared" si="7"/>
        <v>0.52076626275919025</v>
      </c>
      <c r="AB33" s="159">
        <f t="shared" si="8"/>
        <v>7.7999999999999954</v>
      </c>
      <c r="AC33" s="118">
        <f t="shared" si="9"/>
        <v>0.82521457318088864</v>
      </c>
      <c r="AD33" s="118">
        <f t="shared" si="10"/>
        <v>0.78309246202312921</v>
      </c>
      <c r="AE33" s="159">
        <f t="shared" si="11"/>
        <v>4.1999999999999922</v>
      </c>
      <c r="AF33" s="130">
        <v>0</v>
      </c>
    </row>
    <row r="34" spans="2:32" s="97" customFormat="1" ht="13.5" customHeight="1">
      <c r="B34" s="128">
        <v>29</v>
      </c>
      <c r="C34" s="95" t="s">
        <v>33</v>
      </c>
      <c r="D34" s="274">
        <v>0.62808114635491596</v>
      </c>
      <c r="E34" s="26">
        <v>0.85736159160243042</v>
      </c>
      <c r="F34" s="274">
        <v>0.59303167574099547</v>
      </c>
      <c r="G34" s="26">
        <v>0.82939318422684727</v>
      </c>
      <c r="J34" s="179">
        <v>29</v>
      </c>
      <c r="K34" s="95" t="s">
        <v>33</v>
      </c>
      <c r="L34" s="27">
        <v>0.52289374637532227</v>
      </c>
      <c r="M34" s="27">
        <v>0.79597302650522417</v>
      </c>
      <c r="N34" s="27">
        <v>0.51810170394459254</v>
      </c>
      <c r="O34" s="27">
        <v>0.78941753306035134</v>
      </c>
      <c r="Q34" s="84" t="str">
        <f t="shared" si="0"/>
        <v>池田市</v>
      </c>
      <c r="R34" s="118">
        <f t="shared" si="12"/>
        <v>0.61513078291477929</v>
      </c>
      <c r="S34" s="118">
        <f t="shared" si="1"/>
        <v>0.52461936135229625</v>
      </c>
      <c r="T34" s="159">
        <f t="shared" si="2"/>
        <v>8.9999999999999964</v>
      </c>
      <c r="U34" s="84" t="str">
        <f t="shared" si="3"/>
        <v>西区</v>
      </c>
      <c r="V34" s="118">
        <f t="shared" si="13"/>
        <v>0.83599334310871543</v>
      </c>
      <c r="W34" s="118">
        <f t="shared" si="4"/>
        <v>0.79201870085094661</v>
      </c>
      <c r="X34" s="159">
        <f t="shared" si="5"/>
        <v>4.3999999999999932</v>
      </c>
      <c r="Z34" s="118">
        <f t="shared" si="6"/>
        <v>0.59944427462376415</v>
      </c>
      <c r="AA34" s="118">
        <f t="shared" si="7"/>
        <v>0.52076626275919025</v>
      </c>
      <c r="AB34" s="159">
        <f t="shared" si="8"/>
        <v>7.7999999999999954</v>
      </c>
      <c r="AC34" s="118">
        <f t="shared" si="9"/>
        <v>0.82521457318088864</v>
      </c>
      <c r="AD34" s="118">
        <f t="shared" si="10"/>
        <v>0.78309246202312921</v>
      </c>
      <c r="AE34" s="159">
        <f t="shared" si="11"/>
        <v>4.1999999999999922</v>
      </c>
      <c r="AF34" s="130">
        <v>0</v>
      </c>
    </row>
    <row r="35" spans="2:32" s="97" customFormat="1" ht="13.5" customHeight="1">
      <c r="B35" s="128">
        <v>30</v>
      </c>
      <c r="C35" s="95" t="s">
        <v>34</v>
      </c>
      <c r="D35" s="274">
        <v>0.64947428725925527</v>
      </c>
      <c r="E35" s="26">
        <v>0.85787772204820267</v>
      </c>
      <c r="F35" s="274">
        <v>0.61022380087948136</v>
      </c>
      <c r="G35" s="26">
        <v>0.83075921637815608</v>
      </c>
      <c r="J35" s="179">
        <v>30</v>
      </c>
      <c r="K35" s="95" t="s">
        <v>34</v>
      </c>
      <c r="L35" s="27">
        <v>0.54660309496061232</v>
      </c>
      <c r="M35" s="27">
        <v>0.80077551896599275</v>
      </c>
      <c r="N35" s="27">
        <v>0.53349296632946575</v>
      </c>
      <c r="O35" s="27">
        <v>0.79384211840641528</v>
      </c>
      <c r="Q35" s="84" t="str">
        <f t="shared" si="0"/>
        <v>此花区</v>
      </c>
      <c r="R35" s="118">
        <f t="shared" si="12"/>
        <v>0.61417717801168892</v>
      </c>
      <c r="S35" s="118">
        <f t="shared" si="1"/>
        <v>0.54744766770963849</v>
      </c>
      <c r="T35" s="159">
        <f t="shared" si="2"/>
        <v>6.6999999999999948</v>
      </c>
      <c r="U35" s="84" t="str">
        <f t="shared" si="3"/>
        <v>門真市</v>
      </c>
      <c r="V35" s="118">
        <f t="shared" si="13"/>
        <v>0.83423822847475493</v>
      </c>
      <c r="W35" s="118">
        <f t="shared" si="4"/>
        <v>0.80180463286336523</v>
      </c>
      <c r="X35" s="159">
        <f t="shared" si="5"/>
        <v>3.1999999999999917</v>
      </c>
      <c r="Z35" s="118">
        <f t="shared" si="6"/>
        <v>0.59944427462376415</v>
      </c>
      <c r="AA35" s="118">
        <f t="shared" si="7"/>
        <v>0.52076626275919025</v>
      </c>
      <c r="AB35" s="159">
        <f t="shared" si="8"/>
        <v>7.7999999999999954</v>
      </c>
      <c r="AC35" s="118">
        <f t="shared" si="9"/>
        <v>0.82521457318088864</v>
      </c>
      <c r="AD35" s="118">
        <f t="shared" si="10"/>
        <v>0.78309246202312921</v>
      </c>
      <c r="AE35" s="159">
        <f t="shared" si="11"/>
        <v>4.1999999999999922</v>
      </c>
      <c r="AF35" s="130">
        <v>0</v>
      </c>
    </row>
    <row r="36" spans="2:32" s="97" customFormat="1" ht="13.5" customHeight="1">
      <c r="B36" s="128">
        <v>31</v>
      </c>
      <c r="C36" s="95" t="s">
        <v>35</v>
      </c>
      <c r="D36" s="275">
        <v>0.59966447399150058</v>
      </c>
      <c r="E36" s="28">
        <v>0.83997321701144856</v>
      </c>
      <c r="F36" s="275">
        <v>0.5602030295975069</v>
      </c>
      <c r="G36" s="28">
        <v>0.80973098281106604</v>
      </c>
      <c r="J36" s="179">
        <v>31</v>
      </c>
      <c r="K36" s="95" t="s">
        <v>35</v>
      </c>
      <c r="L36" s="27">
        <v>0.47520764760525391</v>
      </c>
      <c r="M36" s="27">
        <v>0.76688315874552249</v>
      </c>
      <c r="N36" s="27">
        <v>0.47083694829441264</v>
      </c>
      <c r="O36" s="27">
        <v>0.75612419352487592</v>
      </c>
      <c r="Q36" s="84" t="str">
        <f t="shared" si="0"/>
        <v>堺市美原区</v>
      </c>
      <c r="R36" s="118">
        <f t="shared" si="12"/>
        <v>0.61156303710782967</v>
      </c>
      <c r="S36" s="118">
        <f t="shared" si="1"/>
        <v>0.51556060276875515</v>
      </c>
      <c r="T36" s="159">
        <f t="shared" si="2"/>
        <v>9.5999999999999979</v>
      </c>
      <c r="U36" s="84" t="str">
        <f t="shared" si="3"/>
        <v>泉佐野市</v>
      </c>
      <c r="V36" s="118">
        <f t="shared" si="13"/>
        <v>0.83274175634438496</v>
      </c>
      <c r="W36" s="118">
        <f t="shared" si="4"/>
        <v>0.80474959454686479</v>
      </c>
      <c r="X36" s="159">
        <f t="shared" si="5"/>
        <v>2.7999999999999914</v>
      </c>
      <c r="Z36" s="118">
        <f t="shared" si="6"/>
        <v>0.59944427462376415</v>
      </c>
      <c r="AA36" s="118">
        <f t="shared" si="7"/>
        <v>0.52076626275919025</v>
      </c>
      <c r="AB36" s="159">
        <f t="shared" si="8"/>
        <v>7.7999999999999954</v>
      </c>
      <c r="AC36" s="118">
        <f t="shared" si="9"/>
        <v>0.82521457318088864</v>
      </c>
      <c r="AD36" s="118">
        <f t="shared" si="10"/>
        <v>0.78309246202312921</v>
      </c>
      <c r="AE36" s="159">
        <f t="shared" si="11"/>
        <v>4.1999999999999922</v>
      </c>
      <c r="AF36" s="130">
        <v>0</v>
      </c>
    </row>
    <row r="37" spans="2:32" s="97" customFormat="1" ht="13.5" customHeight="1">
      <c r="B37" s="128">
        <v>32</v>
      </c>
      <c r="C37" s="95" t="s">
        <v>36</v>
      </c>
      <c r="D37" s="275">
        <v>0.63422370703403952</v>
      </c>
      <c r="E37" s="28">
        <v>0.84579938196180193</v>
      </c>
      <c r="F37" s="275">
        <v>0.59723205167514015</v>
      </c>
      <c r="G37" s="28">
        <v>0.81499890289786636</v>
      </c>
      <c r="J37" s="179">
        <v>32</v>
      </c>
      <c r="K37" s="95" t="s">
        <v>36</v>
      </c>
      <c r="L37" s="27">
        <v>0.52201854381506752</v>
      </c>
      <c r="M37" s="27">
        <v>0.78162932354595227</v>
      </c>
      <c r="N37" s="27">
        <v>0.51674249193210531</v>
      </c>
      <c r="O37" s="27">
        <v>0.77330689199852254</v>
      </c>
      <c r="Q37" s="84" t="str">
        <f t="shared" si="0"/>
        <v>堺市西区</v>
      </c>
      <c r="R37" s="118">
        <f t="shared" si="12"/>
        <v>0.61022380087948136</v>
      </c>
      <c r="S37" s="118">
        <f t="shared" si="1"/>
        <v>0.53349296632946575</v>
      </c>
      <c r="T37" s="159">
        <f t="shared" si="2"/>
        <v>7.6999999999999957</v>
      </c>
      <c r="U37" s="84" t="str">
        <f t="shared" si="3"/>
        <v>鶴見区</v>
      </c>
      <c r="V37" s="118">
        <f t="shared" si="13"/>
        <v>0.83246542528352008</v>
      </c>
      <c r="W37" s="118">
        <f t="shared" si="4"/>
        <v>0.78767648709267113</v>
      </c>
      <c r="X37" s="159">
        <f t="shared" si="5"/>
        <v>4.3999999999999932</v>
      </c>
      <c r="Z37" s="118">
        <f t="shared" si="6"/>
        <v>0.59944427462376415</v>
      </c>
      <c r="AA37" s="118">
        <f t="shared" si="7"/>
        <v>0.52076626275919025</v>
      </c>
      <c r="AB37" s="159">
        <f t="shared" si="8"/>
        <v>7.7999999999999954</v>
      </c>
      <c r="AC37" s="118">
        <f t="shared" si="9"/>
        <v>0.82521457318088864</v>
      </c>
      <c r="AD37" s="118">
        <f t="shared" si="10"/>
        <v>0.78309246202312921</v>
      </c>
      <c r="AE37" s="159">
        <f t="shared" si="11"/>
        <v>4.1999999999999922</v>
      </c>
      <c r="AF37" s="130">
        <v>0</v>
      </c>
    </row>
    <row r="38" spans="2:32" s="97" customFormat="1" ht="13.5" customHeight="1">
      <c r="B38" s="128">
        <v>33</v>
      </c>
      <c r="C38" s="95" t="s">
        <v>37</v>
      </c>
      <c r="D38" s="274">
        <v>0.64826196900791078</v>
      </c>
      <c r="E38" s="26">
        <v>0.8811027740425329</v>
      </c>
      <c r="F38" s="274">
        <v>0.61156303710782967</v>
      </c>
      <c r="G38" s="26">
        <v>0.85195928402648657</v>
      </c>
      <c r="J38" s="179">
        <v>33</v>
      </c>
      <c r="K38" s="95" t="s">
        <v>37</v>
      </c>
      <c r="L38" s="27">
        <v>0.51804352099781359</v>
      </c>
      <c r="M38" s="27">
        <v>0.8096526309479869</v>
      </c>
      <c r="N38" s="27">
        <v>0.51556060276875515</v>
      </c>
      <c r="O38" s="27">
        <v>0.80070606920616105</v>
      </c>
      <c r="Q38" s="84" t="str">
        <f t="shared" si="0"/>
        <v>泉大津市</v>
      </c>
      <c r="R38" s="118">
        <f t="shared" ref="R38:R69" si="14">LARGE(F$6:F$79,ROW(A33))</f>
        <v>0.60734713685395503</v>
      </c>
      <c r="S38" s="118">
        <f t="shared" si="1"/>
        <v>0.50166041909702486</v>
      </c>
      <c r="T38" s="159">
        <f t="shared" si="2"/>
        <v>10.499999999999998</v>
      </c>
      <c r="U38" s="84" t="str">
        <f t="shared" si="3"/>
        <v>都島区</v>
      </c>
      <c r="V38" s="118">
        <f t="shared" ref="V38:V69" si="15">LARGE(G$6:G$79,ROW(A33))</f>
        <v>0.83111789092729849</v>
      </c>
      <c r="W38" s="118">
        <f t="shared" si="4"/>
        <v>0.79552971330349853</v>
      </c>
      <c r="X38" s="159">
        <f t="shared" si="5"/>
        <v>3.499999999999992</v>
      </c>
      <c r="Z38" s="118">
        <f t="shared" si="6"/>
        <v>0.59944427462376415</v>
      </c>
      <c r="AA38" s="118">
        <f t="shared" si="7"/>
        <v>0.52076626275919025</v>
      </c>
      <c r="AB38" s="159">
        <f t="shared" si="8"/>
        <v>7.7999999999999954</v>
      </c>
      <c r="AC38" s="118">
        <f t="shared" si="9"/>
        <v>0.82521457318088864</v>
      </c>
      <c r="AD38" s="118">
        <f t="shared" si="10"/>
        <v>0.78309246202312921</v>
      </c>
      <c r="AE38" s="159">
        <f t="shared" si="11"/>
        <v>4.1999999999999922</v>
      </c>
      <c r="AF38" s="130">
        <v>0</v>
      </c>
    </row>
    <row r="39" spans="2:32" s="97" customFormat="1" ht="13.5" customHeight="1">
      <c r="B39" s="128">
        <v>34</v>
      </c>
      <c r="C39" s="95" t="s">
        <v>38</v>
      </c>
      <c r="D39" s="274">
        <v>0.62346834404603169</v>
      </c>
      <c r="E39" s="26">
        <v>0.85085003139185422</v>
      </c>
      <c r="F39" s="274">
        <v>0.57466147691273606</v>
      </c>
      <c r="G39" s="26">
        <v>0.82087001643076885</v>
      </c>
      <c r="J39" s="179">
        <v>34</v>
      </c>
      <c r="K39" s="95" t="s">
        <v>38</v>
      </c>
      <c r="L39" s="27">
        <v>0.50149989989827159</v>
      </c>
      <c r="M39" s="27">
        <v>0.78800230243271918</v>
      </c>
      <c r="N39" s="27">
        <v>0.49369764863416765</v>
      </c>
      <c r="O39" s="27">
        <v>0.77943042114874561</v>
      </c>
      <c r="Q39" s="84" t="str">
        <f t="shared" si="0"/>
        <v>柏原市</v>
      </c>
      <c r="R39" s="118">
        <f t="shared" si="14"/>
        <v>0.60495983306232981</v>
      </c>
      <c r="S39" s="118">
        <f t="shared" si="1"/>
        <v>0.52362106264560382</v>
      </c>
      <c r="T39" s="159">
        <f t="shared" si="2"/>
        <v>8.0999999999999961</v>
      </c>
      <c r="U39" s="84" t="str">
        <f t="shared" si="3"/>
        <v>堺市西区</v>
      </c>
      <c r="V39" s="118">
        <f t="shared" si="15"/>
        <v>0.83075921637815608</v>
      </c>
      <c r="W39" s="118">
        <f t="shared" si="4"/>
        <v>0.79384211840641528</v>
      </c>
      <c r="X39" s="159">
        <f t="shared" si="5"/>
        <v>3.6999999999999922</v>
      </c>
      <c r="Z39" s="118">
        <f t="shared" si="6"/>
        <v>0.59944427462376415</v>
      </c>
      <c r="AA39" s="118">
        <f t="shared" si="7"/>
        <v>0.52076626275919025</v>
      </c>
      <c r="AB39" s="159">
        <f t="shared" si="8"/>
        <v>7.7999999999999954</v>
      </c>
      <c r="AC39" s="118">
        <f t="shared" si="9"/>
        <v>0.82521457318088864</v>
      </c>
      <c r="AD39" s="118">
        <f t="shared" si="10"/>
        <v>0.78309246202312921</v>
      </c>
      <c r="AE39" s="159">
        <f t="shared" si="11"/>
        <v>4.1999999999999922</v>
      </c>
      <c r="AF39" s="130">
        <v>0</v>
      </c>
    </row>
    <row r="40" spans="2:32" s="97" customFormat="1" ht="13.5" customHeight="1">
      <c r="B40" s="128">
        <v>35</v>
      </c>
      <c r="C40" s="95" t="s">
        <v>1</v>
      </c>
      <c r="D40" s="274">
        <v>0.64516898952658808</v>
      </c>
      <c r="E40" s="26">
        <v>0.84331909387021742</v>
      </c>
      <c r="F40" s="274">
        <v>0.59240457530221557</v>
      </c>
      <c r="G40" s="26">
        <v>0.80723530623512474</v>
      </c>
      <c r="J40" s="179">
        <v>35</v>
      </c>
      <c r="K40" s="95" t="s">
        <v>1</v>
      </c>
      <c r="L40" s="27">
        <v>0.50717424740569639</v>
      </c>
      <c r="M40" s="27">
        <v>0.76357505215285426</v>
      </c>
      <c r="N40" s="27">
        <v>0.50214448501723608</v>
      </c>
      <c r="O40" s="27">
        <v>0.75601511705409452</v>
      </c>
      <c r="Q40" s="84" t="str">
        <f t="shared" si="0"/>
        <v>忠岡町</v>
      </c>
      <c r="R40" s="118">
        <f t="shared" si="14"/>
        <v>0.6049338649747571</v>
      </c>
      <c r="S40" s="118">
        <f t="shared" si="1"/>
        <v>0.51556560411602381</v>
      </c>
      <c r="T40" s="159">
        <f t="shared" si="2"/>
        <v>8.8999999999999968</v>
      </c>
      <c r="U40" s="84" t="str">
        <f t="shared" si="3"/>
        <v>堺市東区</v>
      </c>
      <c r="V40" s="118">
        <f t="shared" si="15"/>
        <v>0.82939318422684727</v>
      </c>
      <c r="W40" s="118">
        <f t="shared" si="4"/>
        <v>0.78941753306035134</v>
      </c>
      <c r="X40" s="159">
        <f t="shared" si="5"/>
        <v>3.9999999999999925</v>
      </c>
      <c r="Z40" s="118">
        <f t="shared" si="6"/>
        <v>0.59944427462376415</v>
      </c>
      <c r="AA40" s="118">
        <f t="shared" si="7"/>
        <v>0.52076626275919025</v>
      </c>
      <c r="AB40" s="159">
        <f t="shared" si="8"/>
        <v>7.7999999999999954</v>
      </c>
      <c r="AC40" s="118">
        <f t="shared" si="9"/>
        <v>0.82521457318088864</v>
      </c>
      <c r="AD40" s="118">
        <f t="shared" si="10"/>
        <v>0.78309246202312921</v>
      </c>
      <c r="AE40" s="159">
        <f t="shared" si="11"/>
        <v>4.1999999999999922</v>
      </c>
      <c r="AF40" s="130">
        <v>0</v>
      </c>
    </row>
    <row r="41" spans="2:32" s="97" customFormat="1" ht="13.5" customHeight="1">
      <c r="B41" s="128">
        <v>36</v>
      </c>
      <c r="C41" s="95" t="s">
        <v>2</v>
      </c>
      <c r="D41" s="274">
        <v>0.69301290177800279</v>
      </c>
      <c r="E41" s="26">
        <v>0.85678778550322177</v>
      </c>
      <c r="F41" s="274">
        <v>0.61513078291477929</v>
      </c>
      <c r="G41" s="26">
        <v>0.82144386735154307</v>
      </c>
      <c r="J41" s="179">
        <v>36</v>
      </c>
      <c r="K41" s="95" t="s">
        <v>2</v>
      </c>
      <c r="L41" s="27">
        <v>0.52653631203173878</v>
      </c>
      <c r="M41" s="27">
        <v>0.79089155159682578</v>
      </c>
      <c r="N41" s="27">
        <v>0.52461936135229625</v>
      </c>
      <c r="O41" s="27">
        <v>0.77801025609908059</v>
      </c>
      <c r="Q41" s="84" t="str">
        <f t="shared" si="0"/>
        <v>河南町</v>
      </c>
      <c r="R41" s="118">
        <f t="shared" si="14"/>
        <v>0.60361558409018179</v>
      </c>
      <c r="S41" s="118">
        <f t="shared" si="1"/>
        <v>0.51579675616751253</v>
      </c>
      <c r="T41" s="159">
        <f t="shared" si="2"/>
        <v>8.7999999999999972</v>
      </c>
      <c r="U41" s="84" t="str">
        <f t="shared" si="3"/>
        <v>大阪市</v>
      </c>
      <c r="V41" s="118">
        <f t="shared" si="15"/>
        <v>0.82778381712399607</v>
      </c>
      <c r="W41" s="118">
        <f t="shared" si="4"/>
        <v>0.78703896735885537</v>
      </c>
      <c r="X41" s="159">
        <f t="shared" si="5"/>
        <v>4.0999999999999925</v>
      </c>
      <c r="Z41" s="118">
        <f t="shared" si="6"/>
        <v>0.59944427462376415</v>
      </c>
      <c r="AA41" s="118">
        <f t="shared" si="7"/>
        <v>0.52076626275919025</v>
      </c>
      <c r="AB41" s="159">
        <f t="shared" si="8"/>
        <v>7.7999999999999954</v>
      </c>
      <c r="AC41" s="118">
        <f t="shared" si="9"/>
        <v>0.82521457318088864</v>
      </c>
      <c r="AD41" s="118">
        <f t="shared" si="10"/>
        <v>0.78309246202312921</v>
      </c>
      <c r="AE41" s="159">
        <f t="shared" si="11"/>
        <v>4.1999999999999922</v>
      </c>
      <c r="AF41" s="130">
        <v>0</v>
      </c>
    </row>
    <row r="42" spans="2:32" s="97" customFormat="1" ht="13.5" customHeight="1">
      <c r="B42" s="128">
        <v>37</v>
      </c>
      <c r="C42" s="95" t="s">
        <v>3</v>
      </c>
      <c r="D42" s="274">
        <v>0.64911235697588687</v>
      </c>
      <c r="E42" s="26">
        <v>0.852030490982146</v>
      </c>
      <c r="F42" s="274">
        <v>0.58521122246413904</v>
      </c>
      <c r="G42" s="26">
        <v>0.8186118999384332</v>
      </c>
      <c r="J42" s="179">
        <v>37</v>
      </c>
      <c r="K42" s="95" t="s">
        <v>3</v>
      </c>
      <c r="L42" s="27">
        <v>0.51393612651217213</v>
      </c>
      <c r="M42" s="27">
        <v>0.77879543249006711</v>
      </c>
      <c r="N42" s="27">
        <v>0.50655598526197332</v>
      </c>
      <c r="O42" s="27">
        <v>0.77212724604878036</v>
      </c>
      <c r="Q42" s="84" t="str">
        <f t="shared" si="0"/>
        <v>大阪市</v>
      </c>
      <c r="R42" s="118">
        <f t="shared" si="14"/>
        <v>0.6021417300252988</v>
      </c>
      <c r="S42" s="118">
        <f t="shared" si="1"/>
        <v>0.52591470052107747</v>
      </c>
      <c r="T42" s="159">
        <f t="shared" si="2"/>
        <v>7.5999999999999961</v>
      </c>
      <c r="U42" s="84" t="str">
        <f t="shared" si="3"/>
        <v>柏原市</v>
      </c>
      <c r="V42" s="118">
        <f t="shared" si="15"/>
        <v>0.82718077817941971</v>
      </c>
      <c r="W42" s="118">
        <f t="shared" si="4"/>
        <v>0.77099694766973814</v>
      </c>
      <c r="X42" s="159">
        <f t="shared" si="5"/>
        <v>5.5999999999999943</v>
      </c>
      <c r="Z42" s="118">
        <f t="shared" si="6"/>
        <v>0.59944427462376415</v>
      </c>
      <c r="AA42" s="118">
        <f t="shared" si="7"/>
        <v>0.52076626275919025</v>
      </c>
      <c r="AB42" s="159">
        <f t="shared" si="8"/>
        <v>7.7999999999999954</v>
      </c>
      <c r="AC42" s="118">
        <f t="shared" si="9"/>
        <v>0.82521457318088864</v>
      </c>
      <c r="AD42" s="118">
        <f t="shared" si="10"/>
        <v>0.78309246202312921</v>
      </c>
      <c r="AE42" s="159">
        <f t="shared" si="11"/>
        <v>4.1999999999999922</v>
      </c>
      <c r="AF42" s="130">
        <v>0</v>
      </c>
    </row>
    <row r="43" spans="2:32" s="97" customFormat="1" ht="13.5" customHeight="1">
      <c r="B43" s="128">
        <v>38</v>
      </c>
      <c r="C43" s="129" t="s">
        <v>39</v>
      </c>
      <c r="D43" s="274">
        <v>0.6464600306127688</v>
      </c>
      <c r="E43" s="26">
        <v>0.86079107662107557</v>
      </c>
      <c r="F43" s="274">
        <v>0.60734713685395503</v>
      </c>
      <c r="G43" s="26">
        <v>0.82505105979039806</v>
      </c>
      <c r="J43" s="179">
        <v>38</v>
      </c>
      <c r="K43" s="129" t="s">
        <v>39</v>
      </c>
      <c r="L43" s="27">
        <v>0.51951157971603845</v>
      </c>
      <c r="M43" s="27">
        <v>0.78218236778049965</v>
      </c>
      <c r="N43" s="27">
        <v>0.50166041909702486</v>
      </c>
      <c r="O43" s="27">
        <v>0.77342071580466443</v>
      </c>
      <c r="Q43" s="84" t="str">
        <f t="shared" si="0"/>
        <v>四條畷市</v>
      </c>
      <c r="R43" s="118">
        <f t="shared" si="14"/>
        <v>0.60190685275386668</v>
      </c>
      <c r="S43" s="118">
        <f t="shared" si="1"/>
        <v>0.51354657792048419</v>
      </c>
      <c r="T43" s="159">
        <f t="shared" si="2"/>
        <v>8.7999999999999972</v>
      </c>
      <c r="U43" s="84" t="str">
        <f t="shared" si="3"/>
        <v>堺市中区</v>
      </c>
      <c r="V43" s="118">
        <f t="shared" si="15"/>
        <v>0.82669679608949886</v>
      </c>
      <c r="W43" s="118">
        <f t="shared" si="4"/>
        <v>0.78011935737686622</v>
      </c>
      <c r="X43" s="159">
        <f t="shared" si="5"/>
        <v>4.6999999999999931</v>
      </c>
      <c r="Z43" s="118">
        <f t="shared" si="6"/>
        <v>0.59944427462376415</v>
      </c>
      <c r="AA43" s="118">
        <f t="shared" si="7"/>
        <v>0.52076626275919025</v>
      </c>
      <c r="AB43" s="159">
        <f t="shared" si="8"/>
        <v>7.7999999999999954</v>
      </c>
      <c r="AC43" s="118">
        <f t="shared" si="9"/>
        <v>0.82521457318088864</v>
      </c>
      <c r="AD43" s="118">
        <f t="shared" si="10"/>
        <v>0.78309246202312921</v>
      </c>
      <c r="AE43" s="159">
        <f t="shared" si="11"/>
        <v>4.1999999999999922</v>
      </c>
      <c r="AF43" s="130">
        <v>0</v>
      </c>
    </row>
    <row r="44" spans="2:32" s="97" customFormat="1" ht="13.5" customHeight="1">
      <c r="B44" s="128">
        <v>39</v>
      </c>
      <c r="C44" s="129" t="s">
        <v>7</v>
      </c>
      <c r="D44" s="275">
        <v>0.69869736461408805</v>
      </c>
      <c r="E44" s="28">
        <v>0.88409824521670588</v>
      </c>
      <c r="F44" s="275">
        <v>0.65100853520569291</v>
      </c>
      <c r="G44" s="28">
        <v>0.85850327330443088</v>
      </c>
      <c r="J44" s="179">
        <v>39</v>
      </c>
      <c r="K44" s="129" t="s">
        <v>7</v>
      </c>
      <c r="L44" s="27">
        <v>0.57387838156891458</v>
      </c>
      <c r="M44" s="27">
        <v>0.82936628306453852</v>
      </c>
      <c r="N44" s="27">
        <v>0.57074281832036655</v>
      </c>
      <c r="O44" s="27">
        <v>0.82336585812670282</v>
      </c>
      <c r="Q44" s="84" t="str">
        <f t="shared" si="0"/>
        <v>住吉区</v>
      </c>
      <c r="R44" s="118">
        <f t="shared" si="14"/>
        <v>0.60136706483341895</v>
      </c>
      <c r="S44" s="118">
        <f t="shared" si="1"/>
        <v>0.51612059662285426</v>
      </c>
      <c r="T44" s="159">
        <f t="shared" si="2"/>
        <v>8.4999999999999964</v>
      </c>
      <c r="U44" s="84" t="str">
        <f t="shared" si="3"/>
        <v>河南町</v>
      </c>
      <c r="V44" s="118">
        <f t="shared" si="15"/>
        <v>0.82651240985578023</v>
      </c>
      <c r="W44" s="118">
        <f t="shared" si="4"/>
        <v>0.77696790351081058</v>
      </c>
      <c r="X44" s="159">
        <f t="shared" si="5"/>
        <v>4.9999999999999929</v>
      </c>
      <c r="Z44" s="118">
        <f t="shared" si="6"/>
        <v>0.59944427462376415</v>
      </c>
      <c r="AA44" s="118">
        <f t="shared" si="7"/>
        <v>0.52076626275919025</v>
      </c>
      <c r="AB44" s="159">
        <f t="shared" si="8"/>
        <v>7.7999999999999954</v>
      </c>
      <c r="AC44" s="118">
        <f t="shared" si="9"/>
        <v>0.82521457318088864</v>
      </c>
      <c r="AD44" s="118">
        <f t="shared" si="10"/>
        <v>0.78309246202312921</v>
      </c>
      <c r="AE44" s="159">
        <f t="shared" si="11"/>
        <v>4.1999999999999922</v>
      </c>
      <c r="AF44" s="130">
        <v>0</v>
      </c>
    </row>
    <row r="45" spans="2:32" s="97" customFormat="1" ht="13.5" customHeight="1">
      <c r="B45" s="128">
        <v>40</v>
      </c>
      <c r="C45" s="129" t="s">
        <v>40</v>
      </c>
      <c r="D45" s="276">
        <v>0.63486785133235757</v>
      </c>
      <c r="E45" s="277">
        <v>0.84739801404183734</v>
      </c>
      <c r="F45" s="276">
        <v>0.5831313339260018</v>
      </c>
      <c r="G45" s="277">
        <v>0.81538108840018564</v>
      </c>
      <c r="J45" s="179">
        <v>40</v>
      </c>
      <c r="K45" s="129" t="s">
        <v>40</v>
      </c>
      <c r="L45" s="27">
        <v>0.51410184959671867</v>
      </c>
      <c r="M45" s="27">
        <v>0.77902524782065741</v>
      </c>
      <c r="N45" s="27">
        <v>0.49162606495234884</v>
      </c>
      <c r="O45" s="27">
        <v>0.77277331487942236</v>
      </c>
      <c r="Q45" s="84" t="str">
        <f t="shared" si="0"/>
        <v>鶴見区</v>
      </c>
      <c r="R45" s="118">
        <f t="shared" si="14"/>
        <v>0.60071969321199337</v>
      </c>
      <c r="S45" s="118">
        <f t="shared" si="1"/>
        <v>0.53327009605672837</v>
      </c>
      <c r="T45" s="159">
        <f t="shared" si="2"/>
        <v>6.7999999999999954</v>
      </c>
      <c r="U45" s="84" t="str">
        <f t="shared" si="3"/>
        <v>藤井寺市</v>
      </c>
      <c r="V45" s="118">
        <f t="shared" si="15"/>
        <v>0.82601732725352695</v>
      </c>
      <c r="W45" s="118">
        <f t="shared" si="4"/>
        <v>0.76499791443544851</v>
      </c>
      <c r="X45" s="159">
        <f t="shared" si="5"/>
        <v>6.0999999999999943</v>
      </c>
      <c r="Z45" s="118">
        <f t="shared" si="6"/>
        <v>0.59944427462376415</v>
      </c>
      <c r="AA45" s="118">
        <f t="shared" si="7"/>
        <v>0.52076626275919025</v>
      </c>
      <c r="AB45" s="159">
        <f t="shared" si="8"/>
        <v>7.7999999999999954</v>
      </c>
      <c r="AC45" s="118">
        <f t="shared" si="9"/>
        <v>0.82521457318088864</v>
      </c>
      <c r="AD45" s="118">
        <f t="shared" si="10"/>
        <v>0.78309246202312921</v>
      </c>
      <c r="AE45" s="159">
        <f t="shared" si="11"/>
        <v>4.1999999999999922</v>
      </c>
      <c r="AF45" s="130">
        <v>0</v>
      </c>
    </row>
    <row r="46" spans="2:32" s="97" customFormat="1" ht="13.5" customHeight="1">
      <c r="B46" s="128">
        <v>41</v>
      </c>
      <c r="C46" s="129" t="s">
        <v>11</v>
      </c>
      <c r="D46" s="274">
        <v>0.63043719456883118</v>
      </c>
      <c r="E46" s="26">
        <v>0.84297002388639031</v>
      </c>
      <c r="F46" s="274">
        <v>0.58650663151027349</v>
      </c>
      <c r="G46" s="26">
        <v>0.8169114839567112</v>
      </c>
      <c r="J46" s="179">
        <v>41</v>
      </c>
      <c r="K46" s="129" t="s">
        <v>11</v>
      </c>
      <c r="L46" s="27">
        <v>0.53682572045680443</v>
      </c>
      <c r="M46" s="27">
        <v>0.79065756181144853</v>
      </c>
      <c r="N46" s="27">
        <v>0.52047258441805677</v>
      </c>
      <c r="O46" s="27">
        <v>0.7837080948860724</v>
      </c>
      <c r="Q46" s="84" t="str">
        <f t="shared" si="0"/>
        <v>泉佐野市</v>
      </c>
      <c r="R46" s="118">
        <f t="shared" si="14"/>
        <v>0.59968050511441273</v>
      </c>
      <c r="S46" s="118">
        <f t="shared" si="1"/>
        <v>0.53916648442302906</v>
      </c>
      <c r="T46" s="159">
        <f t="shared" si="2"/>
        <v>6.0999999999999943</v>
      </c>
      <c r="U46" s="84" t="str">
        <f t="shared" si="3"/>
        <v>堺市</v>
      </c>
      <c r="V46" s="118">
        <f t="shared" si="15"/>
        <v>0.82571399526482325</v>
      </c>
      <c r="W46" s="118">
        <f t="shared" si="4"/>
        <v>0.78169309186484515</v>
      </c>
      <c r="X46" s="159">
        <f t="shared" si="5"/>
        <v>4.3999999999999932</v>
      </c>
      <c r="Z46" s="118">
        <f t="shared" si="6"/>
        <v>0.59944427462376415</v>
      </c>
      <c r="AA46" s="118">
        <f t="shared" si="7"/>
        <v>0.52076626275919025</v>
      </c>
      <c r="AB46" s="159">
        <f t="shared" si="8"/>
        <v>7.7999999999999954</v>
      </c>
      <c r="AC46" s="118">
        <f t="shared" si="9"/>
        <v>0.82521457318088864</v>
      </c>
      <c r="AD46" s="118">
        <f t="shared" si="10"/>
        <v>0.78309246202312921</v>
      </c>
      <c r="AE46" s="159">
        <f t="shared" si="11"/>
        <v>4.1999999999999922</v>
      </c>
      <c r="AF46" s="130">
        <v>0</v>
      </c>
    </row>
    <row r="47" spans="2:32" s="97" customFormat="1" ht="13.5" customHeight="1">
      <c r="B47" s="128">
        <v>42</v>
      </c>
      <c r="C47" s="129" t="s">
        <v>12</v>
      </c>
      <c r="D47" s="274">
        <v>0.66326381977856308</v>
      </c>
      <c r="E47" s="26">
        <v>0.86943341784537698</v>
      </c>
      <c r="F47" s="274">
        <v>0.6234424287192879</v>
      </c>
      <c r="G47" s="26">
        <v>0.84262647959913994</v>
      </c>
      <c r="J47" s="179">
        <v>42</v>
      </c>
      <c r="K47" s="129" t="s">
        <v>12</v>
      </c>
      <c r="L47" s="27">
        <v>0.56419318082818848</v>
      </c>
      <c r="M47" s="27">
        <v>0.81069300796192101</v>
      </c>
      <c r="N47" s="27">
        <v>0.54937490460207716</v>
      </c>
      <c r="O47" s="27">
        <v>0.80508263882943754</v>
      </c>
      <c r="Q47" s="84" t="str">
        <f t="shared" si="0"/>
        <v>箕面市</v>
      </c>
      <c r="R47" s="118">
        <f t="shared" si="14"/>
        <v>0.59888354789853293</v>
      </c>
      <c r="S47" s="118">
        <f t="shared" si="1"/>
        <v>0.51322303054344043</v>
      </c>
      <c r="T47" s="159">
        <f t="shared" si="2"/>
        <v>8.5999999999999961</v>
      </c>
      <c r="U47" s="84" t="str">
        <f t="shared" si="3"/>
        <v>富田林市</v>
      </c>
      <c r="V47" s="118">
        <f t="shared" si="15"/>
        <v>0.82553797786097827</v>
      </c>
      <c r="W47" s="118">
        <f t="shared" si="4"/>
        <v>0.78998926790284651</v>
      </c>
      <c r="X47" s="159">
        <f t="shared" si="5"/>
        <v>3.5999999999999921</v>
      </c>
      <c r="Z47" s="118">
        <f t="shared" si="6"/>
        <v>0.59944427462376415</v>
      </c>
      <c r="AA47" s="118">
        <f t="shared" si="7"/>
        <v>0.52076626275919025</v>
      </c>
      <c r="AB47" s="159">
        <f t="shared" si="8"/>
        <v>7.7999999999999954</v>
      </c>
      <c r="AC47" s="118">
        <f t="shared" si="9"/>
        <v>0.82521457318088864</v>
      </c>
      <c r="AD47" s="118">
        <f t="shared" si="10"/>
        <v>0.78309246202312921</v>
      </c>
      <c r="AE47" s="159">
        <f t="shared" si="11"/>
        <v>4.1999999999999922</v>
      </c>
      <c r="AF47" s="130">
        <v>0</v>
      </c>
    </row>
    <row r="48" spans="2:32" s="97" customFormat="1" ht="13.5" customHeight="1">
      <c r="B48" s="128">
        <v>43</v>
      </c>
      <c r="C48" s="129" t="s">
        <v>8</v>
      </c>
      <c r="D48" s="274">
        <v>0.68881561277959025</v>
      </c>
      <c r="E48" s="26">
        <v>0.86710530772601879</v>
      </c>
      <c r="F48" s="274">
        <v>0.62745761161543745</v>
      </c>
      <c r="G48" s="26">
        <v>0.83807009899312557</v>
      </c>
      <c r="J48" s="179">
        <v>43</v>
      </c>
      <c r="K48" s="129" t="s">
        <v>8</v>
      </c>
      <c r="L48" s="27">
        <v>0.55342387543904981</v>
      </c>
      <c r="M48" s="27">
        <v>0.80091187798281882</v>
      </c>
      <c r="N48" s="27">
        <v>0.54205877566045546</v>
      </c>
      <c r="O48" s="27">
        <v>0.79419195251775943</v>
      </c>
      <c r="Q48" s="84" t="str">
        <f t="shared" si="0"/>
        <v>堺市中区</v>
      </c>
      <c r="R48" s="118">
        <f t="shared" si="14"/>
        <v>0.59879803905354367</v>
      </c>
      <c r="S48" s="118">
        <f t="shared" si="1"/>
        <v>0.51793028617042791</v>
      </c>
      <c r="T48" s="159">
        <f t="shared" si="2"/>
        <v>8.0999999999999961</v>
      </c>
      <c r="U48" s="84" t="str">
        <f t="shared" si="3"/>
        <v>泉大津市</v>
      </c>
      <c r="V48" s="118">
        <f t="shared" si="15"/>
        <v>0.82505105979039806</v>
      </c>
      <c r="W48" s="118">
        <f t="shared" si="4"/>
        <v>0.77342071580466443</v>
      </c>
      <c r="X48" s="159">
        <f t="shared" si="5"/>
        <v>5.199999999999994</v>
      </c>
      <c r="Z48" s="118">
        <f t="shared" si="6"/>
        <v>0.59944427462376415</v>
      </c>
      <c r="AA48" s="118">
        <f t="shared" si="7"/>
        <v>0.52076626275919025</v>
      </c>
      <c r="AB48" s="159">
        <f t="shared" si="8"/>
        <v>7.7999999999999954</v>
      </c>
      <c r="AC48" s="118">
        <f t="shared" si="9"/>
        <v>0.82521457318088864</v>
      </c>
      <c r="AD48" s="118">
        <f t="shared" si="10"/>
        <v>0.78309246202312921</v>
      </c>
      <c r="AE48" s="159">
        <f t="shared" si="11"/>
        <v>4.1999999999999922</v>
      </c>
      <c r="AF48" s="130">
        <v>0</v>
      </c>
    </row>
    <row r="49" spans="2:32" s="97" customFormat="1" ht="13.5" customHeight="1">
      <c r="B49" s="128">
        <v>44</v>
      </c>
      <c r="C49" s="129" t="s">
        <v>18</v>
      </c>
      <c r="D49" s="274">
        <v>0.69147138694348975</v>
      </c>
      <c r="E49" s="26">
        <v>0.86325595282368917</v>
      </c>
      <c r="F49" s="274">
        <v>0.64335450566482377</v>
      </c>
      <c r="G49" s="26">
        <v>0.8373737985821057</v>
      </c>
      <c r="J49" s="179">
        <v>44</v>
      </c>
      <c r="K49" s="129" t="s">
        <v>18</v>
      </c>
      <c r="L49" s="27">
        <v>0.58437034349444539</v>
      </c>
      <c r="M49" s="27">
        <v>0.81144149124832665</v>
      </c>
      <c r="N49" s="27">
        <v>0.55561692237185989</v>
      </c>
      <c r="O49" s="27">
        <v>0.80011124241719223</v>
      </c>
      <c r="Q49" s="84" t="str">
        <f t="shared" si="0"/>
        <v>堺市</v>
      </c>
      <c r="R49" s="118">
        <f t="shared" si="14"/>
        <v>0.59750656713484263</v>
      </c>
      <c r="S49" s="118">
        <f t="shared" si="1"/>
        <v>0.5171336686571355</v>
      </c>
      <c r="T49" s="159">
        <f t="shared" si="2"/>
        <v>8.0999999999999961</v>
      </c>
      <c r="U49" s="84" t="str">
        <f t="shared" si="3"/>
        <v>池田市</v>
      </c>
      <c r="V49" s="118">
        <f t="shared" si="15"/>
        <v>0.82144386735154307</v>
      </c>
      <c r="W49" s="118">
        <f t="shared" si="4"/>
        <v>0.77801025609908059</v>
      </c>
      <c r="X49" s="159">
        <f t="shared" si="5"/>
        <v>4.2999999999999927</v>
      </c>
      <c r="Z49" s="118">
        <f t="shared" si="6"/>
        <v>0.59944427462376415</v>
      </c>
      <c r="AA49" s="118">
        <f t="shared" si="7"/>
        <v>0.52076626275919025</v>
      </c>
      <c r="AB49" s="159">
        <f t="shared" si="8"/>
        <v>7.7999999999999954</v>
      </c>
      <c r="AC49" s="118">
        <f t="shared" si="9"/>
        <v>0.82521457318088864</v>
      </c>
      <c r="AD49" s="118">
        <f t="shared" si="10"/>
        <v>0.78309246202312921</v>
      </c>
      <c r="AE49" s="159">
        <f t="shared" si="11"/>
        <v>4.1999999999999922</v>
      </c>
      <c r="AF49" s="130">
        <v>0</v>
      </c>
    </row>
    <row r="50" spans="2:32" s="97" customFormat="1" ht="13.5" customHeight="1">
      <c r="B50" s="128">
        <v>45</v>
      </c>
      <c r="C50" s="129" t="s">
        <v>41</v>
      </c>
      <c r="D50" s="274">
        <v>0.65277995740467587</v>
      </c>
      <c r="E50" s="26">
        <v>0.85857434106676866</v>
      </c>
      <c r="F50" s="274">
        <v>0.59968050511441273</v>
      </c>
      <c r="G50" s="26">
        <v>0.83274175634438496</v>
      </c>
      <c r="J50" s="179">
        <v>45</v>
      </c>
      <c r="K50" s="129" t="s">
        <v>41</v>
      </c>
      <c r="L50" s="27">
        <v>0.54303432438538923</v>
      </c>
      <c r="M50" s="27">
        <v>0.80641368234993005</v>
      </c>
      <c r="N50" s="27">
        <v>0.53916648442302906</v>
      </c>
      <c r="O50" s="27">
        <v>0.80474959454686479</v>
      </c>
      <c r="Q50" s="84" t="str">
        <f t="shared" si="0"/>
        <v>堺市北区</v>
      </c>
      <c r="R50" s="118">
        <f t="shared" si="14"/>
        <v>0.59723205167514015</v>
      </c>
      <c r="S50" s="118">
        <f t="shared" si="1"/>
        <v>0.51674249193210531</v>
      </c>
      <c r="T50" s="159">
        <f t="shared" si="2"/>
        <v>7.9999999999999964</v>
      </c>
      <c r="U50" s="84" t="str">
        <f t="shared" si="3"/>
        <v>岸和田市</v>
      </c>
      <c r="V50" s="118">
        <f t="shared" si="15"/>
        <v>0.82087001643076885</v>
      </c>
      <c r="W50" s="118">
        <f t="shared" si="4"/>
        <v>0.77943042114874561</v>
      </c>
      <c r="X50" s="159">
        <f t="shared" si="5"/>
        <v>4.1999999999999922</v>
      </c>
      <c r="Z50" s="118">
        <f t="shared" si="6"/>
        <v>0.59944427462376415</v>
      </c>
      <c r="AA50" s="118">
        <f t="shared" si="7"/>
        <v>0.52076626275919025</v>
      </c>
      <c r="AB50" s="159">
        <f t="shared" si="8"/>
        <v>7.7999999999999954</v>
      </c>
      <c r="AC50" s="118">
        <f t="shared" si="9"/>
        <v>0.82521457318088864</v>
      </c>
      <c r="AD50" s="118">
        <f t="shared" si="10"/>
        <v>0.78309246202312921</v>
      </c>
      <c r="AE50" s="159">
        <f t="shared" si="11"/>
        <v>4.1999999999999922</v>
      </c>
      <c r="AF50" s="130">
        <v>0</v>
      </c>
    </row>
    <row r="51" spans="2:32" s="97" customFormat="1" ht="13.5" customHeight="1">
      <c r="B51" s="128">
        <v>46</v>
      </c>
      <c r="C51" s="129" t="s">
        <v>21</v>
      </c>
      <c r="D51" s="274">
        <v>0.61790470654978424</v>
      </c>
      <c r="E51" s="26">
        <v>0.84773180392330805</v>
      </c>
      <c r="F51" s="274">
        <v>0.58963210364146967</v>
      </c>
      <c r="G51" s="26">
        <v>0.82553797786097827</v>
      </c>
      <c r="J51" s="179">
        <v>46</v>
      </c>
      <c r="K51" s="129" t="s">
        <v>21</v>
      </c>
      <c r="L51" s="27">
        <v>0.53245357289624884</v>
      </c>
      <c r="M51" s="27">
        <v>0.79754033435606131</v>
      </c>
      <c r="N51" s="27">
        <v>0.51695022056453188</v>
      </c>
      <c r="O51" s="27">
        <v>0.78998926790284651</v>
      </c>
      <c r="Q51" s="84" t="str">
        <f t="shared" si="0"/>
        <v>堺市東区</v>
      </c>
      <c r="R51" s="118">
        <f t="shared" si="14"/>
        <v>0.59303167574099547</v>
      </c>
      <c r="S51" s="118">
        <f t="shared" si="1"/>
        <v>0.51810170394459254</v>
      </c>
      <c r="T51" s="159">
        <f t="shared" si="2"/>
        <v>7.4999999999999956</v>
      </c>
      <c r="U51" s="84" t="str">
        <f t="shared" si="3"/>
        <v>吹田市</v>
      </c>
      <c r="V51" s="118">
        <f t="shared" si="15"/>
        <v>0.8186118999384332</v>
      </c>
      <c r="W51" s="118">
        <f t="shared" si="4"/>
        <v>0.77212724604878036</v>
      </c>
      <c r="X51" s="159">
        <f t="shared" si="5"/>
        <v>4.6999999999999931</v>
      </c>
      <c r="Z51" s="118">
        <f t="shared" si="6"/>
        <v>0.59944427462376415</v>
      </c>
      <c r="AA51" s="118">
        <f t="shared" si="7"/>
        <v>0.52076626275919025</v>
      </c>
      <c r="AB51" s="159">
        <f t="shared" si="8"/>
        <v>7.7999999999999954</v>
      </c>
      <c r="AC51" s="118">
        <f t="shared" si="9"/>
        <v>0.82521457318088864</v>
      </c>
      <c r="AD51" s="118">
        <f t="shared" si="10"/>
        <v>0.78309246202312921</v>
      </c>
      <c r="AE51" s="159">
        <f t="shared" si="11"/>
        <v>4.1999999999999922</v>
      </c>
      <c r="AF51" s="130">
        <v>0</v>
      </c>
    </row>
    <row r="52" spans="2:32" s="97" customFormat="1" ht="13.5" customHeight="1">
      <c r="B52" s="128">
        <v>47</v>
      </c>
      <c r="C52" s="129" t="s">
        <v>13</v>
      </c>
      <c r="D52" s="274">
        <v>0.68552066338773177</v>
      </c>
      <c r="E52" s="26">
        <v>0.87806048298877182</v>
      </c>
      <c r="F52" s="274">
        <v>0.65037319120997661</v>
      </c>
      <c r="G52" s="26">
        <v>0.85734347415185652</v>
      </c>
      <c r="J52" s="179">
        <v>47</v>
      </c>
      <c r="K52" s="129" t="s">
        <v>13</v>
      </c>
      <c r="L52" s="27">
        <v>0.58341723681044066</v>
      </c>
      <c r="M52" s="27">
        <v>0.82907687740419367</v>
      </c>
      <c r="N52" s="27">
        <v>0.58923211499145034</v>
      </c>
      <c r="O52" s="27">
        <v>0.82509463991187448</v>
      </c>
      <c r="Q52" s="84" t="str">
        <f t="shared" si="0"/>
        <v>島本町</v>
      </c>
      <c r="R52" s="118">
        <f t="shared" si="14"/>
        <v>0.59240591229145079</v>
      </c>
      <c r="S52" s="118">
        <f t="shared" si="1"/>
        <v>0.510184141133743</v>
      </c>
      <c r="T52" s="159">
        <f t="shared" si="2"/>
        <v>8.1999999999999957</v>
      </c>
      <c r="U52" s="84" t="str">
        <f t="shared" si="3"/>
        <v>四條畷市</v>
      </c>
      <c r="V52" s="118">
        <f t="shared" si="15"/>
        <v>0.818463542331344</v>
      </c>
      <c r="W52" s="118">
        <f t="shared" si="4"/>
        <v>0.77519809275767948</v>
      </c>
      <c r="X52" s="159">
        <f t="shared" si="5"/>
        <v>4.2999999999999927</v>
      </c>
      <c r="Z52" s="118">
        <f t="shared" si="6"/>
        <v>0.59944427462376415</v>
      </c>
      <c r="AA52" s="118">
        <f t="shared" si="7"/>
        <v>0.52076626275919025</v>
      </c>
      <c r="AB52" s="159">
        <f t="shared" si="8"/>
        <v>7.7999999999999954</v>
      </c>
      <c r="AC52" s="118">
        <f t="shared" si="9"/>
        <v>0.82521457318088864</v>
      </c>
      <c r="AD52" s="118">
        <f t="shared" si="10"/>
        <v>0.78309246202312921</v>
      </c>
      <c r="AE52" s="159">
        <f t="shared" si="11"/>
        <v>4.1999999999999922</v>
      </c>
      <c r="AF52" s="130">
        <v>0</v>
      </c>
    </row>
    <row r="53" spans="2:32" s="97" customFormat="1" ht="13.5" customHeight="1">
      <c r="B53" s="128">
        <v>48</v>
      </c>
      <c r="C53" s="129" t="s">
        <v>22</v>
      </c>
      <c r="D53" s="274">
        <v>0.60335428014844106</v>
      </c>
      <c r="E53" s="26">
        <v>0.82754192355662659</v>
      </c>
      <c r="F53" s="274">
        <v>0.54281593224728164</v>
      </c>
      <c r="G53" s="26">
        <v>0.79019118460442817</v>
      </c>
      <c r="J53" s="179">
        <v>48</v>
      </c>
      <c r="K53" s="129" t="s">
        <v>22</v>
      </c>
      <c r="L53" s="27">
        <v>0.46387450250683188</v>
      </c>
      <c r="M53" s="27">
        <v>0.74147661600714687</v>
      </c>
      <c r="N53" s="27">
        <v>0.45922394833005159</v>
      </c>
      <c r="O53" s="27">
        <v>0.73602933417767191</v>
      </c>
      <c r="Q53" s="84" t="str">
        <f t="shared" si="0"/>
        <v>豊中市</v>
      </c>
      <c r="R53" s="118">
        <f t="shared" si="14"/>
        <v>0.59240457530221557</v>
      </c>
      <c r="S53" s="118">
        <f t="shared" si="1"/>
        <v>0.50214448501723608</v>
      </c>
      <c r="T53" s="159">
        <f t="shared" si="2"/>
        <v>8.9999999999999964</v>
      </c>
      <c r="U53" s="84" t="str">
        <f t="shared" si="3"/>
        <v>島本町</v>
      </c>
      <c r="V53" s="118">
        <f t="shared" si="15"/>
        <v>0.81815373033803473</v>
      </c>
      <c r="W53" s="118">
        <f t="shared" si="4"/>
        <v>0.77130511978246474</v>
      </c>
      <c r="X53" s="159">
        <f t="shared" si="5"/>
        <v>4.6999999999999931</v>
      </c>
      <c r="Z53" s="118">
        <f t="shared" si="6"/>
        <v>0.59944427462376415</v>
      </c>
      <c r="AA53" s="118">
        <f t="shared" si="7"/>
        <v>0.52076626275919025</v>
      </c>
      <c r="AB53" s="159">
        <f t="shared" si="8"/>
        <v>7.7999999999999954</v>
      </c>
      <c r="AC53" s="118">
        <f t="shared" si="9"/>
        <v>0.82521457318088864</v>
      </c>
      <c r="AD53" s="118">
        <f t="shared" si="10"/>
        <v>0.78309246202312921</v>
      </c>
      <c r="AE53" s="159">
        <f t="shared" si="11"/>
        <v>4.1999999999999922</v>
      </c>
      <c r="AF53" s="130">
        <v>0</v>
      </c>
    </row>
    <row r="54" spans="2:32" s="97" customFormat="1" ht="13.5" customHeight="1">
      <c r="B54" s="128">
        <v>49</v>
      </c>
      <c r="C54" s="129" t="s">
        <v>23</v>
      </c>
      <c r="D54" s="274">
        <v>0.69848862629807895</v>
      </c>
      <c r="E54" s="26">
        <v>0.87326675452215274</v>
      </c>
      <c r="F54" s="274">
        <v>0.63083898497459112</v>
      </c>
      <c r="G54" s="26">
        <v>0.83895137881816151</v>
      </c>
      <c r="J54" s="179">
        <v>49</v>
      </c>
      <c r="K54" s="129" t="s">
        <v>23</v>
      </c>
      <c r="L54" s="27">
        <v>0.55607198397633606</v>
      </c>
      <c r="M54" s="27">
        <v>0.80265081311633613</v>
      </c>
      <c r="N54" s="27">
        <v>0.53023887422513594</v>
      </c>
      <c r="O54" s="27">
        <v>0.78881095555725422</v>
      </c>
      <c r="Q54" s="84" t="str">
        <f t="shared" si="0"/>
        <v>東住吉区</v>
      </c>
      <c r="R54" s="118">
        <f t="shared" si="14"/>
        <v>0.5909405987941988</v>
      </c>
      <c r="S54" s="118">
        <f t="shared" si="1"/>
        <v>0.50842134728154897</v>
      </c>
      <c r="T54" s="159">
        <f t="shared" si="2"/>
        <v>8.2999999999999972</v>
      </c>
      <c r="U54" s="84" t="str">
        <f t="shared" si="3"/>
        <v>守口市</v>
      </c>
      <c r="V54" s="118">
        <f t="shared" si="15"/>
        <v>0.8169114839567112</v>
      </c>
      <c r="W54" s="118">
        <f t="shared" si="4"/>
        <v>0.7837080948860724</v>
      </c>
      <c r="X54" s="159">
        <f t="shared" si="5"/>
        <v>3.2999999999999918</v>
      </c>
      <c r="Z54" s="118">
        <f t="shared" si="6"/>
        <v>0.59944427462376415</v>
      </c>
      <c r="AA54" s="118">
        <f t="shared" si="7"/>
        <v>0.52076626275919025</v>
      </c>
      <c r="AB54" s="159">
        <f t="shared" si="8"/>
        <v>7.7999999999999954</v>
      </c>
      <c r="AC54" s="118">
        <f t="shared" si="9"/>
        <v>0.82521457318088864</v>
      </c>
      <c r="AD54" s="118">
        <f t="shared" si="10"/>
        <v>0.78309246202312921</v>
      </c>
      <c r="AE54" s="159">
        <f t="shared" si="11"/>
        <v>4.1999999999999922</v>
      </c>
      <c r="AF54" s="130">
        <v>0</v>
      </c>
    </row>
    <row r="55" spans="2:32" s="97" customFormat="1" ht="13.5" customHeight="1">
      <c r="B55" s="128">
        <v>50</v>
      </c>
      <c r="C55" s="129" t="s">
        <v>14</v>
      </c>
      <c r="D55" s="275">
        <v>0.53862991942310545</v>
      </c>
      <c r="E55" s="28">
        <v>0.78302485390557675</v>
      </c>
      <c r="F55" s="275">
        <v>0.49860643213961997</v>
      </c>
      <c r="G55" s="28">
        <v>0.75671652612570328</v>
      </c>
      <c r="J55" s="179">
        <v>50</v>
      </c>
      <c r="K55" s="129" t="s">
        <v>14</v>
      </c>
      <c r="L55" s="27">
        <v>0.44559836935725072</v>
      </c>
      <c r="M55" s="27">
        <v>0.72719724849975587</v>
      </c>
      <c r="N55" s="27">
        <v>0.44309225185576623</v>
      </c>
      <c r="O55" s="27">
        <v>0.72263533431995342</v>
      </c>
      <c r="Q55" s="84" t="str">
        <f t="shared" si="0"/>
        <v>富田林市</v>
      </c>
      <c r="R55" s="118">
        <f t="shared" si="14"/>
        <v>0.58963210364146967</v>
      </c>
      <c r="S55" s="118">
        <f t="shared" si="1"/>
        <v>0.51695022056453188</v>
      </c>
      <c r="T55" s="159">
        <f t="shared" si="2"/>
        <v>7.2999999999999954</v>
      </c>
      <c r="U55" s="84" t="str">
        <f t="shared" si="3"/>
        <v>東住吉区</v>
      </c>
      <c r="V55" s="118">
        <f t="shared" si="15"/>
        <v>0.8168366663272415</v>
      </c>
      <c r="W55" s="118">
        <f t="shared" si="4"/>
        <v>0.77303713778212058</v>
      </c>
      <c r="X55" s="159">
        <f t="shared" si="5"/>
        <v>4.3999999999999932</v>
      </c>
      <c r="Z55" s="118">
        <f t="shared" si="6"/>
        <v>0.59944427462376415</v>
      </c>
      <c r="AA55" s="118">
        <f t="shared" si="7"/>
        <v>0.52076626275919025</v>
      </c>
      <c r="AB55" s="159">
        <f t="shared" si="8"/>
        <v>7.7999999999999954</v>
      </c>
      <c r="AC55" s="118">
        <f t="shared" si="9"/>
        <v>0.82521457318088864</v>
      </c>
      <c r="AD55" s="118">
        <f t="shared" si="10"/>
        <v>0.78309246202312921</v>
      </c>
      <c r="AE55" s="159">
        <f t="shared" si="11"/>
        <v>4.1999999999999922</v>
      </c>
      <c r="AF55" s="130">
        <v>0</v>
      </c>
    </row>
    <row r="56" spans="2:32" s="97" customFormat="1" ht="13.5" customHeight="1">
      <c r="B56" s="128">
        <v>51</v>
      </c>
      <c r="C56" s="129" t="s">
        <v>42</v>
      </c>
      <c r="D56" s="276">
        <v>0.61839547531680794</v>
      </c>
      <c r="E56" s="277">
        <v>0.8491727330084311</v>
      </c>
      <c r="F56" s="276">
        <v>0.56230751018305503</v>
      </c>
      <c r="G56" s="277">
        <v>0.81113418886576905</v>
      </c>
      <c r="J56" s="179">
        <v>51</v>
      </c>
      <c r="K56" s="129" t="s">
        <v>42</v>
      </c>
      <c r="L56" s="27">
        <v>0.48699660102433273</v>
      </c>
      <c r="M56" s="27">
        <v>0.7712687133256082</v>
      </c>
      <c r="N56" s="27">
        <v>0.47465006038492669</v>
      </c>
      <c r="O56" s="27">
        <v>0.75521646530122122</v>
      </c>
      <c r="Q56" s="84" t="str">
        <f t="shared" si="0"/>
        <v>高石市</v>
      </c>
      <c r="R56" s="118">
        <f t="shared" si="14"/>
        <v>0.58880280016051856</v>
      </c>
      <c r="S56" s="118">
        <f t="shared" si="1"/>
        <v>0.48239079970059351</v>
      </c>
      <c r="T56" s="159">
        <f t="shared" si="2"/>
        <v>10.7</v>
      </c>
      <c r="U56" s="84" t="str">
        <f t="shared" si="3"/>
        <v>貝塚市</v>
      </c>
      <c r="V56" s="118">
        <f t="shared" si="15"/>
        <v>0.81538108840018564</v>
      </c>
      <c r="W56" s="118">
        <f t="shared" si="4"/>
        <v>0.77277331487942236</v>
      </c>
      <c r="X56" s="159">
        <f t="shared" si="5"/>
        <v>4.1999999999999922</v>
      </c>
      <c r="Z56" s="118">
        <f t="shared" si="6"/>
        <v>0.59944427462376415</v>
      </c>
      <c r="AA56" s="118">
        <f t="shared" si="7"/>
        <v>0.52076626275919025</v>
      </c>
      <c r="AB56" s="159">
        <f t="shared" si="8"/>
        <v>7.7999999999999954</v>
      </c>
      <c r="AC56" s="118">
        <f t="shared" si="9"/>
        <v>0.82521457318088864</v>
      </c>
      <c r="AD56" s="118">
        <f t="shared" si="10"/>
        <v>0.78309246202312921</v>
      </c>
      <c r="AE56" s="159">
        <f t="shared" si="11"/>
        <v>4.1999999999999922</v>
      </c>
      <c r="AF56" s="130">
        <v>0</v>
      </c>
    </row>
    <row r="57" spans="2:32" s="97" customFormat="1" ht="13.5" customHeight="1">
      <c r="B57" s="128">
        <v>52</v>
      </c>
      <c r="C57" s="129" t="s">
        <v>4</v>
      </c>
      <c r="D57" s="274">
        <v>0.65785025075119974</v>
      </c>
      <c r="E57" s="26">
        <v>0.84246383059702601</v>
      </c>
      <c r="F57" s="274">
        <v>0.59888354789853293</v>
      </c>
      <c r="G57" s="26">
        <v>0.81341488494790359</v>
      </c>
      <c r="J57" s="179">
        <v>52</v>
      </c>
      <c r="K57" s="129" t="s">
        <v>4</v>
      </c>
      <c r="L57" s="27">
        <v>0.51773248005784545</v>
      </c>
      <c r="M57" s="27">
        <v>0.77734044456494511</v>
      </c>
      <c r="N57" s="27">
        <v>0.51322303054344043</v>
      </c>
      <c r="O57" s="27">
        <v>0.77032358746574847</v>
      </c>
      <c r="Q57" s="84" t="str">
        <f t="shared" si="0"/>
        <v>守口市</v>
      </c>
      <c r="R57" s="118">
        <f t="shared" si="14"/>
        <v>0.58650663151027349</v>
      </c>
      <c r="S57" s="118">
        <f t="shared" si="1"/>
        <v>0.52047258441805677</v>
      </c>
      <c r="T57" s="159">
        <f t="shared" si="2"/>
        <v>6.6999999999999948</v>
      </c>
      <c r="U57" s="84" t="str">
        <f t="shared" si="3"/>
        <v>堺市北区</v>
      </c>
      <c r="V57" s="118">
        <f t="shared" si="15"/>
        <v>0.81499890289786636</v>
      </c>
      <c r="W57" s="118">
        <f t="shared" si="4"/>
        <v>0.77330689199852254</v>
      </c>
      <c r="X57" s="159">
        <f t="shared" si="5"/>
        <v>4.1999999999999922</v>
      </c>
      <c r="Z57" s="118">
        <f t="shared" si="6"/>
        <v>0.59944427462376415</v>
      </c>
      <c r="AA57" s="118">
        <f t="shared" si="7"/>
        <v>0.52076626275919025</v>
      </c>
      <c r="AB57" s="159">
        <f t="shared" si="8"/>
        <v>7.7999999999999954</v>
      </c>
      <c r="AC57" s="118">
        <f t="shared" si="9"/>
        <v>0.82521457318088864</v>
      </c>
      <c r="AD57" s="118">
        <f t="shared" si="10"/>
        <v>0.78309246202312921</v>
      </c>
      <c r="AE57" s="159">
        <f t="shared" si="11"/>
        <v>4.1999999999999922</v>
      </c>
      <c r="AF57" s="130">
        <v>0</v>
      </c>
    </row>
    <row r="58" spans="2:32" s="97" customFormat="1" ht="13.5" customHeight="1">
      <c r="B58" s="128">
        <v>53</v>
      </c>
      <c r="C58" s="129" t="s">
        <v>19</v>
      </c>
      <c r="D58" s="274">
        <v>0.66535618941957664</v>
      </c>
      <c r="E58" s="26">
        <v>0.86479321331614334</v>
      </c>
      <c r="F58" s="274">
        <v>0.60495983306232981</v>
      </c>
      <c r="G58" s="26">
        <v>0.82718077817941971</v>
      </c>
      <c r="J58" s="179">
        <v>53</v>
      </c>
      <c r="K58" s="129" t="s">
        <v>19</v>
      </c>
      <c r="L58" s="27">
        <v>0.53054348694695097</v>
      </c>
      <c r="M58" s="27">
        <v>0.78291004954394194</v>
      </c>
      <c r="N58" s="27">
        <v>0.52362106264560382</v>
      </c>
      <c r="O58" s="27">
        <v>0.77099694766973814</v>
      </c>
      <c r="Q58" s="84" t="str">
        <f t="shared" si="0"/>
        <v>泉南市</v>
      </c>
      <c r="R58" s="118">
        <f t="shared" si="14"/>
        <v>0.58540777445594439</v>
      </c>
      <c r="S58" s="118">
        <f t="shared" si="1"/>
        <v>0.50708636177969268</v>
      </c>
      <c r="T58" s="159">
        <f t="shared" si="2"/>
        <v>7.7999999999999954</v>
      </c>
      <c r="U58" s="84" t="str">
        <f t="shared" si="3"/>
        <v>箕面市</v>
      </c>
      <c r="V58" s="118">
        <f t="shared" si="15"/>
        <v>0.81341488494790359</v>
      </c>
      <c r="W58" s="118">
        <f t="shared" si="4"/>
        <v>0.77032358746574847</v>
      </c>
      <c r="X58" s="159">
        <f t="shared" si="5"/>
        <v>4.2999999999999927</v>
      </c>
      <c r="Z58" s="118">
        <f t="shared" si="6"/>
        <v>0.59944427462376415</v>
      </c>
      <c r="AA58" s="118">
        <f t="shared" si="7"/>
        <v>0.52076626275919025</v>
      </c>
      <c r="AB58" s="159">
        <f t="shared" si="8"/>
        <v>7.7999999999999954</v>
      </c>
      <c r="AC58" s="118">
        <f t="shared" si="9"/>
        <v>0.82521457318088864</v>
      </c>
      <c r="AD58" s="118">
        <f t="shared" si="10"/>
        <v>0.78309246202312921</v>
      </c>
      <c r="AE58" s="159">
        <f t="shared" si="11"/>
        <v>4.1999999999999922</v>
      </c>
      <c r="AF58" s="130">
        <v>0</v>
      </c>
    </row>
    <row r="59" spans="2:32" s="97" customFormat="1" ht="13.5" customHeight="1">
      <c r="B59" s="128">
        <v>54</v>
      </c>
      <c r="C59" s="129" t="s">
        <v>24</v>
      </c>
      <c r="D59" s="275">
        <v>0.67801760494578989</v>
      </c>
      <c r="E59" s="28">
        <v>0.87099395368656818</v>
      </c>
      <c r="F59" s="275">
        <v>0.62219773120450306</v>
      </c>
      <c r="G59" s="28">
        <v>0.8445838026525011</v>
      </c>
      <c r="J59" s="179">
        <v>54</v>
      </c>
      <c r="K59" s="129" t="s">
        <v>24</v>
      </c>
      <c r="L59" s="27">
        <v>0.54169310215744337</v>
      </c>
      <c r="M59" s="27">
        <v>0.81210889571565148</v>
      </c>
      <c r="N59" s="27">
        <v>0.54043927893559118</v>
      </c>
      <c r="O59" s="27">
        <v>0.79411545770573055</v>
      </c>
      <c r="Q59" s="84" t="str">
        <f t="shared" si="0"/>
        <v>吹田市</v>
      </c>
      <c r="R59" s="118">
        <f t="shared" si="14"/>
        <v>0.58521122246413904</v>
      </c>
      <c r="S59" s="118">
        <f t="shared" si="1"/>
        <v>0.50655598526197332</v>
      </c>
      <c r="T59" s="159">
        <f t="shared" si="2"/>
        <v>7.7999999999999954</v>
      </c>
      <c r="U59" s="84" t="str">
        <f t="shared" si="3"/>
        <v>住吉区</v>
      </c>
      <c r="V59" s="118">
        <f t="shared" si="15"/>
        <v>0.81133070258775153</v>
      </c>
      <c r="W59" s="118">
        <f t="shared" si="4"/>
        <v>0.76792300388146661</v>
      </c>
      <c r="X59" s="159">
        <f t="shared" si="5"/>
        <v>4.3000000000000043</v>
      </c>
      <c r="Z59" s="118">
        <f t="shared" si="6"/>
        <v>0.59944427462376415</v>
      </c>
      <c r="AA59" s="118">
        <f t="shared" si="7"/>
        <v>0.52076626275919025</v>
      </c>
      <c r="AB59" s="159">
        <f t="shared" si="8"/>
        <v>7.7999999999999954</v>
      </c>
      <c r="AC59" s="118">
        <f t="shared" si="9"/>
        <v>0.82521457318088864</v>
      </c>
      <c r="AD59" s="118">
        <f t="shared" si="10"/>
        <v>0.78309246202312921</v>
      </c>
      <c r="AE59" s="159">
        <f t="shared" si="11"/>
        <v>4.1999999999999922</v>
      </c>
      <c r="AF59" s="130">
        <v>0</v>
      </c>
    </row>
    <row r="60" spans="2:32" s="97" customFormat="1" ht="13.5" customHeight="1">
      <c r="B60" s="128">
        <v>55</v>
      </c>
      <c r="C60" s="129" t="s">
        <v>15</v>
      </c>
      <c r="D60" s="275">
        <v>0.65203365215028219</v>
      </c>
      <c r="E60" s="28">
        <v>0.85603363725219994</v>
      </c>
      <c r="F60" s="275">
        <v>0.61931732566923647</v>
      </c>
      <c r="G60" s="28">
        <v>0.83423822847475493</v>
      </c>
      <c r="J60" s="179">
        <v>55</v>
      </c>
      <c r="K60" s="129" t="s">
        <v>15</v>
      </c>
      <c r="L60" s="27">
        <v>0.55721222520685598</v>
      </c>
      <c r="M60" s="27">
        <v>0.80802973040469472</v>
      </c>
      <c r="N60" s="27">
        <v>0.5497824102935186</v>
      </c>
      <c r="O60" s="27">
        <v>0.80180463286336523</v>
      </c>
      <c r="Q60" s="84" t="str">
        <f t="shared" si="0"/>
        <v>貝塚市</v>
      </c>
      <c r="R60" s="118">
        <f t="shared" si="14"/>
        <v>0.5831313339260018</v>
      </c>
      <c r="S60" s="118">
        <f t="shared" si="1"/>
        <v>0.49162606495234884</v>
      </c>
      <c r="T60" s="159">
        <f t="shared" si="2"/>
        <v>9.0999999999999979</v>
      </c>
      <c r="U60" s="84" t="str">
        <f t="shared" si="3"/>
        <v>和泉市</v>
      </c>
      <c r="V60" s="118">
        <f t="shared" si="15"/>
        <v>0.81113418886576905</v>
      </c>
      <c r="W60" s="118">
        <f t="shared" si="4"/>
        <v>0.75521646530122122</v>
      </c>
      <c r="X60" s="159">
        <f t="shared" si="5"/>
        <v>5.600000000000005</v>
      </c>
      <c r="Z60" s="118">
        <f t="shared" si="6"/>
        <v>0.59944427462376415</v>
      </c>
      <c r="AA60" s="118">
        <f t="shared" si="7"/>
        <v>0.52076626275919025</v>
      </c>
      <c r="AB60" s="159">
        <f t="shared" si="8"/>
        <v>7.7999999999999954</v>
      </c>
      <c r="AC60" s="118">
        <f t="shared" si="9"/>
        <v>0.82521457318088864</v>
      </c>
      <c r="AD60" s="118">
        <f t="shared" si="10"/>
        <v>0.78309246202312921</v>
      </c>
      <c r="AE60" s="159">
        <f t="shared" si="11"/>
        <v>4.1999999999999922</v>
      </c>
      <c r="AF60" s="130">
        <v>0</v>
      </c>
    </row>
    <row r="61" spans="2:32" s="97" customFormat="1" ht="13.5" customHeight="1">
      <c r="B61" s="128">
        <v>56</v>
      </c>
      <c r="C61" s="129" t="s">
        <v>9</v>
      </c>
      <c r="D61" s="274">
        <v>0.72397357971105003</v>
      </c>
      <c r="E61" s="26">
        <v>0.90050929477090136</v>
      </c>
      <c r="F61" s="274">
        <v>0.65303052274597295</v>
      </c>
      <c r="G61" s="26">
        <v>0.87265369426252226</v>
      </c>
      <c r="J61" s="179">
        <v>56</v>
      </c>
      <c r="K61" s="129" t="s">
        <v>9</v>
      </c>
      <c r="L61" s="27">
        <v>0.59255861821474254</v>
      </c>
      <c r="M61" s="27">
        <v>0.84553203487859774</v>
      </c>
      <c r="N61" s="27">
        <v>0.57489337434763843</v>
      </c>
      <c r="O61" s="27">
        <v>0.83717789716500279</v>
      </c>
      <c r="Q61" s="84" t="str">
        <f t="shared" si="0"/>
        <v>福島区</v>
      </c>
      <c r="R61" s="118">
        <f t="shared" si="14"/>
        <v>0.58032860481305037</v>
      </c>
      <c r="S61" s="118">
        <f t="shared" si="1"/>
        <v>0.49056978777166371</v>
      </c>
      <c r="T61" s="159">
        <f t="shared" si="2"/>
        <v>8.8999999999999968</v>
      </c>
      <c r="U61" s="84" t="str">
        <f t="shared" si="3"/>
        <v>堺市南区</v>
      </c>
      <c r="V61" s="118">
        <f t="shared" si="15"/>
        <v>0.80973098281106604</v>
      </c>
      <c r="W61" s="118">
        <f t="shared" si="4"/>
        <v>0.75612419352487592</v>
      </c>
      <c r="X61" s="159">
        <f t="shared" si="5"/>
        <v>5.4000000000000048</v>
      </c>
      <c r="Z61" s="118">
        <f t="shared" si="6"/>
        <v>0.59944427462376415</v>
      </c>
      <c r="AA61" s="118">
        <f t="shared" si="7"/>
        <v>0.52076626275919025</v>
      </c>
      <c r="AB61" s="159">
        <f t="shared" si="8"/>
        <v>7.7999999999999954</v>
      </c>
      <c r="AC61" s="118">
        <f t="shared" si="9"/>
        <v>0.82521457318088864</v>
      </c>
      <c r="AD61" s="118">
        <f t="shared" si="10"/>
        <v>0.78309246202312921</v>
      </c>
      <c r="AE61" s="159">
        <f t="shared" si="11"/>
        <v>4.1999999999999922</v>
      </c>
      <c r="AF61" s="130">
        <v>0</v>
      </c>
    </row>
    <row r="62" spans="2:32" s="97" customFormat="1" ht="13.5" customHeight="1">
      <c r="B62" s="128">
        <v>57</v>
      </c>
      <c r="C62" s="129" t="s">
        <v>43</v>
      </c>
      <c r="D62" s="275">
        <v>0.6575306805643214</v>
      </c>
      <c r="E62" s="28">
        <v>0.84518311956941572</v>
      </c>
      <c r="F62" s="275">
        <v>0.58880280016051856</v>
      </c>
      <c r="G62" s="28">
        <v>0.80243787294670899</v>
      </c>
      <c r="J62" s="179">
        <v>57</v>
      </c>
      <c r="K62" s="129" t="s">
        <v>43</v>
      </c>
      <c r="L62" s="27">
        <v>0.49276475224236638</v>
      </c>
      <c r="M62" s="27">
        <v>0.7582738814389709</v>
      </c>
      <c r="N62" s="27">
        <v>0.48239079970059351</v>
      </c>
      <c r="O62" s="27">
        <v>0.75246345260212233</v>
      </c>
      <c r="Q62" s="84" t="str">
        <f t="shared" si="0"/>
        <v>岸和田市</v>
      </c>
      <c r="R62" s="118">
        <f t="shared" si="14"/>
        <v>0.57466147691273606</v>
      </c>
      <c r="S62" s="118">
        <f t="shared" si="1"/>
        <v>0.49369764863416765</v>
      </c>
      <c r="T62" s="159">
        <f t="shared" si="2"/>
        <v>8.0999999999999961</v>
      </c>
      <c r="U62" s="84" t="str">
        <f t="shared" si="3"/>
        <v>泉南市</v>
      </c>
      <c r="V62" s="118">
        <f t="shared" si="15"/>
        <v>0.80784625447039593</v>
      </c>
      <c r="W62" s="118">
        <f t="shared" si="4"/>
        <v>0.75983808438168599</v>
      </c>
      <c r="X62" s="159">
        <f t="shared" si="5"/>
        <v>4.8000000000000043</v>
      </c>
      <c r="Z62" s="118">
        <f t="shared" si="6"/>
        <v>0.59944427462376415</v>
      </c>
      <c r="AA62" s="118">
        <f t="shared" si="7"/>
        <v>0.52076626275919025</v>
      </c>
      <c r="AB62" s="159">
        <f t="shared" si="8"/>
        <v>7.7999999999999954</v>
      </c>
      <c r="AC62" s="118">
        <f t="shared" si="9"/>
        <v>0.82521457318088864</v>
      </c>
      <c r="AD62" s="118">
        <f t="shared" si="10"/>
        <v>0.78309246202312921</v>
      </c>
      <c r="AE62" s="159">
        <f t="shared" si="11"/>
        <v>4.1999999999999922</v>
      </c>
      <c r="AF62" s="130">
        <v>0</v>
      </c>
    </row>
    <row r="63" spans="2:32" s="97" customFormat="1" ht="13.5" customHeight="1">
      <c r="B63" s="128">
        <v>58</v>
      </c>
      <c r="C63" s="129" t="s">
        <v>25</v>
      </c>
      <c r="D63" s="276">
        <v>0.69315733940583724</v>
      </c>
      <c r="E63" s="277">
        <v>0.8593011536882017</v>
      </c>
      <c r="F63" s="276">
        <v>0.62330094310988304</v>
      </c>
      <c r="G63" s="277">
        <v>0.82601732725352695</v>
      </c>
      <c r="J63" s="179">
        <v>58</v>
      </c>
      <c r="K63" s="129" t="s">
        <v>25</v>
      </c>
      <c r="L63" s="27">
        <v>0.51385974597056561</v>
      </c>
      <c r="M63" s="27">
        <v>0.78195887166390377</v>
      </c>
      <c r="N63" s="27">
        <v>0.50914317381244822</v>
      </c>
      <c r="O63" s="27">
        <v>0.76499791443544851</v>
      </c>
      <c r="Q63" s="84" t="str">
        <f t="shared" si="0"/>
        <v>中央区</v>
      </c>
      <c r="R63" s="118">
        <f t="shared" si="14"/>
        <v>0.5714831576609819</v>
      </c>
      <c r="S63" s="118">
        <f t="shared" si="1"/>
        <v>0.49370947860790526</v>
      </c>
      <c r="T63" s="159">
        <f t="shared" si="2"/>
        <v>7.6999999999999957</v>
      </c>
      <c r="U63" s="84" t="str">
        <f t="shared" si="3"/>
        <v>生野区</v>
      </c>
      <c r="V63" s="118">
        <f t="shared" si="15"/>
        <v>0.80750036320207352</v>
      </c>
      <c r="W63" s="118">
        <f t="shared" si="4"/>
        <v>0.76073342283724543</v>
      </c>
      <c r="X63" s="159">
        <f t="shared" si="5"/>
        <v>4.7000000000000046</v>
      </c>
      <c r="Z63" s="118">
        <f t="shared" si="6"/>
        <v>0.59944427462376415</v>
      </c>
      <c r="AA63" s="118">
        <f t="shared" si="7"/>
        <v>0.52076626275919025</v>
      </c>
      <c r="AB63" s="159">
        <f t="shared" si="8"/>
        <v>7.7999999999999954</v>
      </c>
      <c r="AC63" s="118">
        <f t="shared" si="9"/>
        <v>0.82521457318088864</v>
      </c>
      <c r="AD63" s="118">
        <f t="shared" si="10"/>
        <v>0.78309246202312921</v>
      </c>
      <c r="AE63" s="159">
        <f t="shared" si="11"/>
        <v>4.1999999999999922</v>
      </c>
      <c r="AF63" s="130">
        <v>0</v>
      </c>
    </row>
    <row r="64" spans="2:32" s="97" customFormat="1" ht="13.5" customHeight="1">
      <c r="B64" s="128">
        <v>59</v>
      </c>
      <c r="C64" s="129" t="s">
        <v>20</v>
      </c>
      <c r="D64" s="274">
        <v>0.57116228104442524</v>
      </c>
      <c r="E64" s="26">
        <v>0.81403012695330712</v>
      </c>
      <c r="F64" s="274">
        <v>0.53698041984629996</v>
      </c>
      <c r="G64" s="26">
        <v>0.78754278584944371</v>
      </c>
      <c r="J64" s="179">
        <v>59</v>
      </c>
      <c r="K64" s="129" t="s">
        <v>20</v>
      </c>
      <c r="L64" s="27">
        <v>0.47448752732979671</v>
      </c>
      <c r="M64" s="27">
        <v>0.75591598999751541</v>
      </c>
      <c r="N64" s="27">
        <v>0.4720455638645632</v>
      </c>
      <c r="O64" s="27">
        <v>0.74778495611122586</v>
      </c>
      <c r="Q64" s="84" t="str">
        <f t="shared" si="0"/>
        <v>生野区</v>
      </c>
      <c r="R64" s="118">
        <f t="shared" si="14"/>
        <v>0.57134489363293428</v>
      </c>
      <c r="S64" s="118">
        <f t="shared" si="1"/>
        <v>0.49010899450253825</v>
      </c>
      <c r="T64" s="159">
        <f t="shared" si="2"/>
        <v>8.0999999999999961</v>
      </c>
      <c r="U64" s="84" t="str">
        <f t="shared" si="3"/>
        <v>豊中市</v>
      </c>
      <c r="V64" s="118">
        <f t="shared" si="15"/>
        <v>0.80723530623512474</v>
      </c>
      <c r="W64" s="118">
        <f t="shared" si="4"/>
        <v>0.75601511705409452</v>
      </c>
      <c r="X64" s="159">
        <f t="shared" si="5"/>
        <v>5.100000000000005</v>
      </c>
      <c r="Z64" s="118">
        <f t="shared" si="6"/>
        <v>0.59944427462376415</v>
      </c>
      <c r="AA64" s="118">
        <f t="shared" si="7"/>
        <v>0.52076626275919025</v>
      </c>
      <c r="AB64" s="159">
        <f t="shared" si="8"/>
        <v>7.7999999999999954</v>
      </c>
      <c r="AC64" s="118">
        <f t="shared" si="9"/>
        <v>0.82521457318088864</v>
      </c>
      <c r="AD64" s="118">
        <f t="shared" si="10"/>
        <v>0.78309246202312921</v>
      </c>
      <c r="AE64" s="159">
        <f t="shared" si="11"/>
        <v>4.1999999999999922</v>
      </c>
      <c r="AF64" s="130">
        <v>0</v>
      </c>
    </row>
    <row r="65" spans="2:32" s="97" customFormat="1" ht="13.5" customHeight="1">
      <c r="B65" s="128">
        <v>60</v>
      </c>
      <c r="C65" s="129" t="s">
        <v>44</v>
      </c>
      <c r="D65" s="274">
        <v>0.6306900193416346</v>
      </c>
      <c r="E65" s="26">
        <v>0.83587746134655094</v>
      </c>
      <c r="F65" s="274">
        <v>0.58540777445594439</v>
      </c>
      <c r="G65" s="26">
        <v>0.80784625447039593</v>
      </c>
      <c r="J65" s="179">
        <v>60</v>
      </c>
      <c r="K65" s="129" t="s">
        <v>44</v>
      </c>
      <c r="L65" s="27">
        <v>0.50496453740625469</v>
      </c>
      <c r="M65" s="27">
        <v>0.76669160881178511</v>
      </c>
      <c r="N65" s="27">
        <v>0.50708636177969268</v>
      </c>
      <c r="O65" s="27">
        <v>0.75983808438168599</v>
      </c>
      <c r="Q65" s="84" t="str">
        <f t="shared" si="0"/>
        <v>熊取町</v>
      </c>
      <c r="R65" s="118">
        <f t="shared" si="14"/>
        <v>0.57010049761625181</v>
      </c>
      <c r="S65" s="118">
        <f t="shared" si="1"/>
        <v>0.50267858161441237</v>
      </c>
      <c r="T65" s="159">
        <f t="shared" si="2"/>
        <v>6.6999999999999948</v>
      </c>
      <c r="U65" s="84" t="str">
        <f t="shared" si="3"/>
        <v>大正区</v>
      </c>
      <c r="V65" s="118">
        <f t="shared" si="15"/>
        <v>0.80488580348743455</v>
      </c>
      <c r="W65" s="118">
        <f t="shared" si="4"/>
        <v>0.77488784929583976</v>
      </c>
      <c r="X65" s="159">
        <f t="shared" si="5"/>
        <v>3.0000000000000027</v>
      </c>
      <c r="Z65" s="118">
        <f t="shared" si="6"/>
        <v>0.59944427462376415</v>
      </c>
      <c r="AA65" s="118">
        <f t="shared" si="7"/>
        <v>0.52076626275919025</v>
      </c>
      <c r="AB65" s="159">
        <f t="shared" si="8"/>
        <v>7.7999999999999954</v>
      </c>
      <c r="AC65" s="118">
        <f t="shared" si="9"/>
        <v>0.82521457318088864</v>
      </c>
      <c r="AD65" s="118">
        <f t="shared" si="10"/>
        <v>0.78309246202312921</v>
      </c>
      <c r="AE65" s="159">
        <f t="shared" si="11"/>
        <v>4.1999999999999922</v>
      </c>
      <c r="AF65" s="130">
        <v>0</v>
      </c>
    </row>
    <row r="66" spans="2:32" s="97" customFormat="1" ht="13.5" customHeight="1">
      <c r="B66" s="128">
        <v>61</v>
      </c>
      <c r="C66" s="129" t="s">
        <v>16</v>
      </c>
      <c r="D66" s="275">
        <v>0.6290322965570625</v>
      </c>
      <c r="E66" s="28">
        <v>0.84317238728019861</v>
      </c>
      <c r="F66" s="275">
        <v>0.60190685275386668</v>
      </c>
      <c r="G66" s="28">
        <v>0.818463542331344</v>
      </c>
      <c r="J66" s="179">
        <v>61</v>
      </c>
      <c r="K66" s="129" t="s">
        <v>16</v>
      </c>
      <c r="L66" s="27">
        <v>0.51447448895908732</v>
      </c>
      <c r="M66" s="27">
        <v>0.77927401608478719</v>
      </c>
      <c r="N66" s="27">
        <v>0.51354657792048419</v>
      </c>
      <c r="O66" s="27">
        <v>0.77519809275767948</v>
      </c>
      <c r="Q66" s="84" t="str">
        <f t="shared" si="0"/>
        <v>旭区</v>
      </c>
      <c r="R66" s="118">
        <f t="shared" si="14"/>
        <v>0.56768662453294949</v>
      </c>
      <c r="S66" s="118">
        <f t="shared" si="1"/>
        <v>0.49057370499678493</v>
      </c>
      <c r="T66" s="159">
        <f t="shared" si="2"/>
        <v>7.6999999999999957</v>
      </c>
      <c r="U66" s="84" t="str">
        <f t="shared" si="3"/>
        <v>高石市</v>
      </c>
      <c r="V66" s="118">
        <f t="shared" si="15"/>
        <v>0.80243787294670899</v>
      </c>
      <c r="W66" s="118">
        <f t="shared" si="4"/>
        <v>0.75246345260212233</v>
      </c>
      <c r="X66" s="159">
        <f t="shared" si="5"/>
        <v>5.0000000000000044</v>
      </c>
      <c r="Z66" s="118">
        <f t="shared" si="6"/>
        <v>0.59944427462376415</v>
      </c>
      <c r="AA66" s="118">
        <f t="shared" si="7"/>
        <v>0.52076626275919025</v>
      </c>
      <c r="AB66" s="159">
        <f t="shared" si="8"/>
        <v>7.7999999999999954</v>
      </c>
      <c r="AC66" s="118">
        <f t="shared" si="9"/>
        <v>0.82521457318088864</v>
      </c>
      <c r="AD66" s="118">
        <f t="shared" si="10"/>
        <v>0.78309246202312921</v>
      </c>
      <c r="AE66" s="159">
        <f t="shared" si="11"/>
        <v>4.1999999999999922</v>
      </c>
      <c r="AF66" s="130">
        <v>0</v>
      </c>
    </row>
    <row r="67" spans="2:32" s="97" customFormat="1" ht="13.5" customHeight="1">
      <c r="B67" s="128">
        <v>62</v>
      </c>
      <c r="C67" s="129" t="s">
        <v>17</v>
      </c>
      <c r="D67" s="275">
        <v>0.6853799609351704</v>
      </c>
      <c r="E67" s="28">
        <v>0.8757237293097957</v>
      </c>
      <c r="F67" s="275">
        <v>0.61745025671028031</v>
      </c>
      <c r="G67" s="28">
        <v>0.83693596832478367</v>
      </c>
      <c r="J67" s="179">
        <v>62</v>
      </c>
      <c r="K67" s="129" t="s">
        <v>17</v>
      </c>
      <c r="L67" s="27">
        <v>0.55386236101325603</v>
      </c>
      <c r="M67" s="27">
        <v>0.79891291931314534</v>
      </c>
      <c r="N67" s="27">
        <v>0.546751823296032</v>
      </c>
      <c r="O67" s="27">
        <v>0.79377712658439459</v>
      </c>
      <c r="Q67" s="84" t="str">
        <f t="shared" si="0"/>
        <v>東成区</v>
      </c>
      <c r="R67" s="118">
        <f t="shared" si="14"/>
        <v>0.56288236457581342</v>
      </c>
      <c r="S67" s="118">
        <f t="shared" si="1"/>
        <v>0.49131634735764407</v>
      </c>
      <c r="T67" s="159">
        <f t="shared" si="2"/>
        <v>7.1999999999999957</v>
      </c>
      <c r="U67" s="84" t="str">
        <f t="shared" si="3"/>
        <v>中央区</v>
      </c>
      <c r="V67" s="118">
        <f t="shared" si="15"/>
        <v>0.80220646179290267</v>
      </c>
      <c r="W67" s="118">
        <f t="shared" si="4"/>
        <v>0.7652860204436035</v>
      </c>
      <c r="X67" s="159">
        <f t="shared" si="5"/>
        <v>3.7000000000000033</v>
      </c>
      <c r="Z67" s="118">
        <f t="shared" si="6"/>
        <v>0.59944427462376415</v>
      </c>
      <c r="AA67" s="118">
        <f t="shared" si="7"/>
        <v>0.52076626275919025</v>
      </c>
      <c r="AB67" s="159">
        <f t="shared" si="8"/>
        <v>7.7999999999999954</v>
      </c>
      <c r="AC67" s="118">
        <f t="shared" si="9"/>
        <v>0.82521457318088864</v>
      </c>
      <c r="AD67" s="118">
        <f t="shared" si="10"/>
        <v>0.78309246202312921</v>
      </c>
      <c r="AE67" s="159">
        <f t="shared" si="11"/>
        <v>4.1999999999999922</v>
      </c>
      <c r="AF67" s="130">
        <v>0</v>
      </c>
    </row>
    <row r="68" spans="2:32" s="97" customFormat="1" ht="13.5" customHeight="1">
      <c r="B68" s="128">
        <v>63</v>
      </c>
      <c r="C68" s="129" t="s">
        <v>26</v>
      </c>
      <c r="D68" s="274">
        <v>0.55653857866425493</v>
      </c>
      <c r="E68" s="26">
        <v>0.79777850736450828</v>
      </c>
      <c r="F68" s="274">
        <v>0.50764904620429707</v>
      </c>
      <c r="G68" s="26">
        <v>0.7705602420599067</v>
      </c>
      <c r="J68" s="179">
        <v>63</v>
      </c>
      <c r="K68" s="129" t="s">
        <v>26</v>
      </c>
      <c r="L68" s="27">
        <v>0.43293313048069171</v>
      </c>
      <c r="M68" s="27">
        <v>0.73990733357289562</v>
      </c>
      <c r="N68" s="27">
        <v>0.41468490816039522</v>
      </c>
      <c r="O68" s="27">
        <v>0.72860330473029877</v>
      </c>
      <c r="Q68" s="84" t="str">
        <f t="shared" si="0"/>
        <v>和泉市</v>
      </c>
      <c r="R68" s="118">
        <f t="shared" si="14"/>
        <v>0.56230751018305503</v>
      </c>
      <c r="S68" s="118">
        <f t="shared" si="1"/>
        <v>0.47465006038492669</v>
      </c>
      <c r="T68" s="159">
        <f t="shared" si="2"/>
        <v>8.7000000000000082</v>
      </c>
      <c r="U68" s="84" t="str">
        <f t="shared" si="3"/>
        <v>阪南市</v>
      </c>
      <c r="V68" s="118">
        <f t="shared" si="15"/>
        <v>0.80218807523659641</v>
      </c>
      <c r="W68" s="118">
        <f t="shared" si="4"/>
        <v>0.74338370136873533</v>
      </c>
      <c r="X68" s="159">
        <f t="shared" si="5"/>
        <v>5.9000000000000057</v>
      </c>
      <c r="Z68" s="118">
        <f t="shared" si="6"/>
        <v>0.59944427462376415</v>
      </c>
      <c r="AA68" s="118">
        <f t="shared" si="7"/>
        <v>0.52076626275919025</v>
      </c>
      <c r="AB68" s="159">
        <f t="shared" si="8"/>
        <v>7.7999999999999954</v>
      </c>
      <c r="AC68" s="118">
        <f t="shared" si="9"/>
        <v>0.82521457318088864</v>
      </c>
      <c r="AD68" s="118">
        <f t="shared" si="10"/>
        <v>0.78309246202312921</v>
      </c>
      <c r="AE68" s="159">
        <f t="shared" si="11"/>
        <v>4.1999999999999922</v>
      </c>
      <c r="AF68" s="130">
        <v>0</v>
      </c>
    </row>
    <row r="69" spans="2:32" s="97" customFormat="1" ht="13.5" customHeight="1">
      <c r="B69" s="128">
        <v>64</v>
      </c>
      <c r="C69" s="129" t="s">
        <v>45</v>
      </c>
      <c r="D69" s="275">
        <v>0.59124853627492013</v>
      </c>
      <c r="E69" s="28">
        <v>0.83415795246586666</v>
      </c>
      <c r="F69" s="275">
        <v>0.56154605940275093</v>
      </c>
      <c r="G69" s="28">
        <v>0.80218807523659641</v>
      </c>
      <c r="J69" s="179">
        <v>64</v>
      </c>
      <c r="K69" s="129" t="s">
        <v>45</v>
      </c>
      <c r="L69" s="27">
        <v>0.4693556708037443</v>
      </c>
      <c r="M69" s="27">
        <v>0.76009054538752774</v>
      </c>
      <c r="N69" s="27">
        <v>0.4748309332702349</v>
      </c>
      <c r="O69" s="27">
        <v>0.74338370136873533</v>
      </c>
      <c r="Q69" s="84" t="str">
        <f t="shared" si="0"/>
        <v>北区</v>
      </c>
      <c r="R69" s="118">
        <f t="shared" si="14"/>
        <v>0.56196853949231718</v>
      </c>
      <c r="S69" s="118">
        <f t="shared" si="1"/>
        <v>0.48291855059422156</v>
      </c>
      <c r="T69" s="159">
        <f t="shared" si="2"/>
        <v>7.9000000000000075</v>
      </c>
      <c r="U69" s="84" t="str">
        <f t="shared" si="3"/>
        <v>旭区</v>
      </c>
      <c r="V69" s="118">
        <f t="shared" si="15"/>
        <v>0.80061086789827696</v>
      </c>
      <c r="W69" s="118">
        <f t="shared" si="4"/>
        <v>0.75597900897660797</v>
      </c>
      <c r="X69" s="159">
        <f t="shared" si="5"/>
        <v>4.5000000000000036</v>
      </c>
      <c r="Z69" s="118">
        <f t="shared" si="6"/>
        <v>0.59944427462376415</v>
      </c>
      <c r="AA69" s="118">
        <f t="shared" si="7"/>
        <v>0.52076626275919025</v>
      </c>
      <c r="AB69" s="159">
        <f t="shared" si="8"/>
        <v>7.7999999999999954</v>
      </c>
      <c r="AC69" s="118">
        <f t="shared" si="9"/>
        <v>0.82521457318088864</v>
      </c>
      <c r="AD69" s="118">
        <f t="shared" si="10"/>
        <v>0.78309246202312921</v>
      </c>
      <c r="AE69" s="159">
        <f t="shared" si="11"/>
        <v>4.1999999999999922</v>
      </c>
      <c r="AF69" s="130">
        <v>0</v>
      </c>
    </row>
    <row r="70" spans="2:32" s="97" customFormat="1" ht="13.5" customHeight="1">
      <c r="B70" s="128">
        <v>65</v>
      </c>
      <c r="C70" s="129" t="s">
        <v>10</v>
      </c>
      <c r="D70" s="276">
        <v>0.65378409910180135</v>
      </c>
      <c r="E70" s="277">
        <v>0.85445764505112665</v>
      </c>
      <c r="F70" s="276">
        <v>0.59240591229145079</v>
      </c>
      <c r="G70" s="277">
        <v>0.81815373033803473</v>
      </c>
      <c r="J70" s="179">
        <v>65</v>
      </c>
      <c r="K70" s="129" t="s">
        <v>10</v>
      </c>
      <c r="L70" s="27">
        <v>0.5077588974027486</v>
      </c>
      <c r="M70" s="27">
        <v>0.77973181044848028</v>
      </c>
      <c r="N70" s="27">
        <v>0.510184141133743</v>
      </c>
      <c r="O70" s="27">
        <v>0.77130511978246474</v>
      </c>
      <c r="Q70" s="84" t="str">
        <f t="shared" si="0"/>
        <v>阪南市</v>
      </c>
      <c r="R70" s="118">
        <f t="shared" ref="R70:R79" si="16">LARGE(F$6:F$79,ROW(A65))</f>
        <v>0.56154605940275093</v>
      </c>
      <c r="S70" s="118">
        <f t="shared" si="1"/>
        <v>0.4748309332702349</v>
      </c>
      <c r="T70" s="159">
        <f t="shared" si="2"/>
        <v>8.7000000000000082</v>
      </c>
      <c r="U70" s="84" t="str">
        <f t="shared" si="3"/>
        <v>福島区</v>
      </c>
      <c r="V70" s="118">
        <f t="shared" ref="V70" si="17">LARGE(G$6:G$79,ROW(A65))</f>
        <v>0.79968331173945595</v>
      </c>
      <c r="W70" s="118">
        <f t="shared" si="4"/>
        <v>0.75628339488799157</v>
      </c>
      <c r="X70" s="159">
        <f t="shared" si="5"/>
        <v>4.4000000000000039</v>
      </c>
      <c r="Z70" s="118">
        <f t="shared" si="6"/>
        <v>0.59944427462376415</v>
      </c>
      <c r="AA70" s="118">
        <f t="shared" si="7"/>
        <v>0.52076626275919025</v>
      </c>
      <c r="AB70" s="159">
        <f t="shared" si="8"/>
        <v>7.7999999999999954</v>
      </c>
      <c r="AC70" s="118">
        <f t="shared" si="9"/>
        <v>0.82521457318088864</v>
      </c>
      <c r="AD70" s="118">
        <f t="shared" si="10"/>
        <v>0.78309246202312921</v>
      </c>
      <c r="AE70" s="159">
        <f t="shared" si="11"/>
        <v>4.1999999999999922</v>
      </c>
      <c r="AF70" s="130">
        <v>0</v>
      </c>
    </row>
    <row r="71" spans="2:32" s="97" customFormat="1" ht="13.5" customHeight="1">
      <c r="B71" s="128">
        <v>66</v>
      </c>
      <c r="C71" s="129" t="s">
        <v>5</v>
      </c>
      <c r="D71" s="274">
        <v>0.69814222197597098</v>
      </c>
      <c r="E71" s="26">
        <v>0.8662098682838073</v>
      </c>
      <c r="F71" s="274">
        <v>0.63533174659471969</v>
      </c>
      <c r="G71" s="26">
        <v>0.83684853272601034</v>
      </c>
      <c r="J71" s="179">
        <v>66</v>
      </c>
      <c r="K71" s="129" t="s">
        <v>5</v>
      </c>
      <c r="L71" s="27">
        <v>0.55607308596590788</v>
      </c>
      <c r="M71" s="27">
        <v>0.80977350798801717</v>
      </c>
      <c r="N71" s="27">
        <v>0.55907715256249058</v>
      </c>
      <c r="O71" s="27">
        <v>0.80163440852651779</v>
      </c>
      <c r="Q71" s="84" t="str">
        <f t="shared" ref="Q71:Q79" si="18">INDEX($C$6:$C$79,MATCH(R71,F$6:F$79,0))</f>
        <v>堺市南区</v>
      </c>
      <c r="R71" s="118">
        <f t="shared" si="16"/>
        <v>0.5602030295975069</v>
      </c>
      <c r="S71" s="118">
        <f t="shared" ref="S71:S79" si="19">VLOOKUP(Q71,$K$6:$O$79,4,FALSE)</f>
        <v>0.47083694829441264</v>
      </c>
      <c r="T71" s="159">
        <f t="shared" ref="T71:T79" si="20">(ROUND(R71,3)-ROUND(S71,3))*100</f>
        <v>8.9000000000000075</v>
      </c>
      <c r="U71" s="84" t="str">
        <f t="shared" ref="U71:U79" si="21">INDEX($C$6:$C$79,MATCH(V71,G$6:G$79,0))</f>
        <v>東成区</v>
      </c>
      <c r="V71" s="118">
        <f t="shared" ref="V71:V79" si="22">LARGE(G$6:G$79,ROW(A66))</f>
        <v>0.79392190706104326</v>
      </c>
      <c r="W71" s="118">
        <f t="shared" ref="W71:W79" si="23">VLOOKUP(U71,$K$6:$O$79,5,FALSE)</f>
        <v>0.75242896324866282</v>
      </c>
      <c r="X71" s="159">
        <f t="shared" ref="X71:X79" si="24">(ROUND(V71,3)-ROUND(W71,3))*100</f>
        <v>4.2000000000000037</v>
      </c>
      <c r="Z71" s="118">
        <f t="shared" ref="Z71:Z79" si="25">$F$80</f>
        <v>0.59944427462376415</v>
      </c>
      <c r="AA71" s="118">
        <f t="shared" ref="AA71:AA79" si="26">$N$80</f>
        <v>0.52076626275919025</v>
      </c>
      <c r="AB71" s="159">
        <f t="shared" ref="AB71:AB79" si="27">(ROUND(Z71,3)-ROUND(AA71,3))*100</f>
        <v>7.7999999999999954</v>
      </c>
      <c r="AC71" s="118">
        <f t="shared" ref="AC71:AC79" si="28">$G$80</f>
        <v>0.82521457318088864</v>
      </c>
      <c r="AD71" s="118">
        <f t="shared" ref="AD71:AD79" si="29">$O$80</f>
        <v>0.78309246202312921</v>
      </c>
      <c r="AE71" s="159">
        <f t="shared" ref="AE71:AE79" si="30">(ROUND(AC71,3)-ROUND(AD71,3))*100</f>
        <v>4.1999999999999922</v>
      </c>
      <c r="AF71" s="130">
        <v>0</v>
      </c>
    </row>
    <row r="72" spans="2:32" s="97" customFormat="1" ht="13.5" customHeight="1">
      <c r="B72" s="128">
        <v>67</v>
      </c>
      <c r="C72" s="129" t="s">
        <v>6</v>
      </c>
      <c r="D72" s="274">
        <v>0.63055280938845715</v>
      </c>
      <c r="E72" s="26">
        <v>0.91450317126687786</v>
      </c>
      <c r="F72" s="274">
        <v>0.6321538755009285</v>
      </c>
      <c r="G72" s="26">
        <v>0.88665502190319512</v>
      </c>
      <c r="J72" s="179">
        <v>67</v>
      </c>
      <c r="K72" s="129" t="s">
        <v>6</v>
      </c>
      <c r="L72" s="27">
        <v>0.58743209940482544</v>
      </c>
      <c r="M72" s="27">
        <v>0.84623144835065267</v>
      </c>
      <c r="N72" s="27">
        <v>0.5885697685544915</v>
      </c>
      <c r="O72" s="27">
        <v>0.8495381401080504</v>
      </c>
      <c r="Q72" s="84" t="str">
        <f t="shared" si="18"/>
        <v>河内長野市</v>
      </c>
      <c r="R72" s="118">
        <f t="shared" si="16"/>
        <v>0.54281593224728164</v>
      </c>
      <c r="S72" s="118">
        <f t="shared" si="19"/>
        <v>0.45922394833005159</v>
      </c>
      <c r="T72" s="159">
        <f t="shared" si="20"/>
        <v>8.4000000000000021</v>
      </c>
      <c r="U72" s="84" t="str">
        <f t="shared" si="21"/>
        <v>河内長野市</v>
      </c>
      <c r="V72" s="118">
        <f t="shared" si="22"/>
        <v>0.79019118460442817</v>
      </c>
      <c r="W72" s="118">
        <f t="shared" si="23"/>
        <v>0.73602933417767191</v>
      </c>
      <c r="X72" s="159">
        <f t="shared" si="24"/>
        <v>5.4000000000000048</v>
      </c>
      <c r="Z72" s="118">
        <f t="shared" si="25"/>
        <v>0.59944427462376415</v>
      </c>
      <c r="AA72" s="118">
        <f t="shared" si="26"/>
        <v>0.52076626275919025</v>
      </c>
      <c r="AB72" s="159">
        <f t="shared" si="27"/>
        <v>7.7999999999999954</v>
      </c>
      <c r="AC72" s="118">
        <f t="shared" si="28"/>
        <v>0.82521457318088864</v>
      </c>
      <c r="AD72" s="118">
        <f t="shared" si="29"/>
        <v>0.78309246202312921</v>
      </c>
      <c r="AE72" s="159">
        <f t="shared" si="30"/>
        <v>4.1999999999999922</v>
      </c>
      <c r="AF72" s="130">
        <v>0</v>
      </c>
    </row>
    <row r="73" spans="2:32" s="97" customFormat="1" ht="13.5" customHeight="1">
      <c r="B73" s="128">
        <v>68</v>
      </c>
      <c r="C73" s="129" t="s">
        <v>46</v>
      </c>
      <c r="D73" s="275">
        <v>0.67420584753180679</v>
      </c>
      <c r="E73" s="28">
        <v>0.88649655336704691</v>
      </c>
      <c r="F73" s="275">
        <v>0.6049338649747571</v>
      </c>
      <c r="G73" s="28">
        <v>0.85071161574434506</v>
      </c>
      <c r="J73" s="179">
        <v>68</v>
      </c>
      <c r="K73" s="129" t="s">
        <v>46</v>
      </c>
      <c r="L73" s="27">
        <v>0.54014883628486932</v>
      </c>
      <c r="M73" s="27">
        <v>0.80981784621212183</v>
      </c>
      <c r="N73" s="27">
        <v>0.51556560411602381</v>
      </c>
      <c r="O73" s="27">
        <v>0.79690263861216715</v>
      </c>
      <c r="Q73" s="84" t="str">
        <f t="shared" si="18"/>
        <v>大正区</v>
      </c>
      <c r="R73" s="118">
        <f t="shared" si="16"/>
        <v>0.54247642445938593</v>
      </c>
      <c r="S73" s="118">
        <f t="shared" si="19"/>
        <v>0.47183047683952578</v>
      </c>
      <c r="T73" s="159">
        <f t="shared" si="20"/>
        <v>7.0000000000000062</v>
      </c>
      <c r="U73" s="84" t="str">
        <f t="shared" si="21"/>
        <v>東大阪市</v>
      </c>
      <c r="V73" s="118">
        <f t="shared" si="22"/>
        <v>0.78754278584944371</v>
      </c>
      <c r="W73" s="118">
        <f t="shared" si="23"/>
        <v>0.74778495611122586</v>
      </c>
      <c r="X73" s="159">
        <f t="shared" si="24"/>
        <v>4.0000000000000036</v>
      </c>
      <c r="Z73" s="118">
        <f t="shared" si="25"/>
        <v>0.59944427462376415</v>
      </c>
      <c r="AA73" s="118">
        <f t="shared" si="26"/>
        <v>0.52076626275919025</v>
      </c>
      <c r="AB73" s="159">
        <f t="shared" si="27"/>
        <v>7.7999999999999954</v>
      </c>
      <c r="AC73" s="118">
        <f t="shared" si="28"/>
        <v>0.82521457318088864</v>
      </c>
      <c r="AD73" s="118">
        <f t="shared" si="29"/>
        <v>0.78309246202312921</v>
      </c>
      <c r="AE73" s="159">
        <f t="shared" si="30"/>
        <v>4.1999999999999922</v>
      </c>
      <c r="AF73" s="130">
        <v>0</v>
      </c>
    </row>
    <row r="74" spans="2:32" s="97" customFormat="1" ht="13.5" customHeight="1">
      <c r="B74" s="128">
        <v>69</v>
      </c>
      <c r="C74" s="129" t="s">
        <v>47</v>
      </c>
      <c r="D74" s="274">
        <v>0.6251483479954244</v>
      </c>
      <c r="E74" s="26">
        <v>0.87009498793577622</v>
      </c>
      <c r="F74" s="274">
        <v>0.57010049761625181</v>
      </c>
      <c r="G74" s="26">
        <v>0.85188874726696939</v>
      </c>
      <c r="J74" s="179">
        <v>69</v>
      </c>
      <c r="K74" s="129" t="s">
        <v>47</v>
      </c>
      <c r="L74" s="27">
        <v>0.50840486513157901</v>
      </c>
      <c r="M74" s="27">
        <v>0.82793429430022991</v>
      </c>
      <c r="N74" s="27">
        <v>0.50267858161441237</v>
      </c>
      <c r="O74" s="27">
        <v>0.81919672344151673</v>
      </c>
      <c r="Q74" s="84" t="str">
        <f t="shared" si="18"/>
        <v>東大阪市</v>
      </c>
      <c r="R74" s="118">
        <f t="shared" si="16"/>
        <v>0.53698041984629996</v>
      </c>
      <c r="S74" s="118">
        <f t="shared" si="19"/>
        <v>0.4720455638645632</v>
      </c>
      <c r="T74" s="159">
        <f t="shared" si="20"/>
        <v>6.5000000000000053</v>
      </c>
      <c r="U74" s="84" t="str">
        <f t="shared" si="21"/>
        <v>北区</v>
      </c>
      <c r="V74" s="118">
        <f t="shared" si="22"/>
        <v>0.78247713757668169</v>
      </c>
      <c r="W74" s="118">
        <f t="shared" si="23"/>
        <v>0.73888929247479485</v>
      </c>
      <c r="X74" s="159">
        <f t="shared" si="24"/>
        <v>4.3000000000000043</v>
      </c>
      <c r="Z74" s="118">
        <f t="shared" si="25"/>
        <v>0.59944427462376415</v>
      </c>
      <c r="AA74" s="118">
        <f t="shared" si="26"/>
        <v>0.52076626275919025</v>
      </c>
      <c r="AB74" s="159">
        <f t="shared" si="27"/>
        <v>7.7999999999999954</v>
      </c>
      <c r="AC74" s="118">
        <f t="shared" si="28"/>
        <v>0.82521457318088864</v>
      </c>
      <c r="AD74" s="118">
        <f t="shared" si="29"/>
        <v>0.78309246202312921</v>
      </c>
      <c r="AE74" s="159">
        <f t="shared" si="30"/>
        <v>4.1999999999999922</v>
      </c>
      <c r="AF74" s="130">
        <v>0</v>
      </c>
    </row>
    <row r="75" spans="2:32" s="97" customFormat="1" ht="13.5" customHeight="1">
      <c r="B75" s="128">
        <v>70</v>
      </c>
      <c r="C75" s="129" t="s">
        <v>48</v>
      </c>
      <c r="D75" s="275">
        <v>0.75371882461190842</v>
      </c>
      <c r="E75" s="28">
        <v>0.83536665136395805</v>
      </c>
      <c r="F75" s="275">
        <v>0.70956083803522896</v>
      </c>
      <c r="G75" s="28">
        <v>0.84533224974889098</v>
      </c>
      <c r="J75" s="179">
        <v>70</v>
      </c>
      <c r="K75" s="129" t="s">
        <v>48</v>
      </c>
      <c r="L75" s="27">
        <v>0.6601715177443378</v>
      </c>
      <c r="M75" s="27">
        <v>0.84021260026526745</v>
      </c>
      <c r="N75" s="27">
        <v>0.62346735489942073</v>
      </c>
      <c r="O75" s="27">
        <v>0.83002018071283168</v>
      </c>
      <c r="Q75" s="84" t="str">
        <f t="shared" si="18"/>
        <v>阿倍野区</v>
      </c>
      <c r="R75" s="118">
        <f t="shared" si="16"/>
        <v>0.53140164325536987</v>
      </c>
      <c r="S75" s="118">
        <f t="shared" si="19"/>
        <v>0.43353413570678012</v>
      </c>
      <c r="T75" s="159">
        <f t="shared" si="20"/>
        <v>9.7000000000000028</v>
      </c>
      <c r="U75" s="84" t="str">
        <f t="shared" si="21"/>
        <v>天王寺区</v>
      </c>
      <c r="V75" s="118">
        <f t="shared" si="22"/>
        <v>0.77374625602910474</v>
      </c>
      <c r="W75" s="118">
        <f t="shared" si="23"/>
        <v>0.72379021664223508</v>
      </c>
      <c r="X75" s="159">
        <f t="shared" si="24"/>
        <v>5.0000000000000044</v>
      </c>
      <c r="Z75" s="118">
        <f t="shared" si="25"/>
        <v>0.59944427462376415</v>
      </c>
      <c r="AA75" s="118">
        <f t="shared" si="26"/>
        <v>0.52076626275919025</v>
      </c>
      <c r="AB75" s="159">
        <f t="shared" si="27"/>
        <v>7.7999999999999954</v>
      </c>
      <c r="AC75" s="118">
        <f t="shared" si="28"/>
        <v>0.82521457318088864</v>
      </c>
      <c r="AD75" s="118">
        <f t="shared" si="29"/>
        <v>0.78309246202312921</v>
      </c>
      <c r="AE75" s="159">
        <f t="shared" si="30"/>
        <v>4.1999999999999922</v>
      </c>
      <c r="AF75" s="130">
        <v>0</v>
      </c>
    </row>
    <row r="76" spans="2:32" s="97" customFormat="1" ht="13.5" customHeight="1">
      <c r="B76" s="128">
        <v>71</v>
      </c>
      <c r="C76" s="129" t="s">
        <v>49</v>
      </c>
      <c r="D76" s="275">
        <v>0.72951900464681663</v>
      </c>
      <c r="E76" s="28">
        <v>0.90318871987111071</v>
      </c>
      <c r="F76" s="275">
        <v>0.66473628017585118</v>
      </c>
      <c r="G76" s="28">
        <v>0.87053487679967678</v>
      </c>
      <c r="J76" s="179">
        <v>71</v>
      </c>
      <c r="K76" s="129" t="s">
        <v>49</v>
      </c>
      <c r="L76" s="27">
        <v>0.6361496125506011</v>
      </c>
      <c r="M76" s="27">
        <v>0.83480114569599406</v>
      </c>
      <c r="N76" s="27">
        <v>0.58376380698591424</v>
      </c>
      <c r="O76" s="27">
        <v>0.82243200992830312</v>
      </c>
      <c r="Q76" s="84" t="str">
        <f t="shared" si="18"/>
        <v>大阪狭山市</v>
      </c>
      <c r="R76" s="118">
        <f t="shared" si="16"/>
        <v>0.50764904620429707</v>
      </c>
      <c r="S76" s="118">
        <f t="shared" si="19"/>
        <v>0.41468490816039522</v>
      </c>
      <c r="T76" s="159">
        <f t="shared" si="20"/>
        <v>9.3000000000000025</v>
      </c>
      <c r="U76" s="84" t="str">
        <f t="shared" si="21"/>
        <v>大阪狭山市</v>
      </c>
      <c r="V76" s="118">
        <f t="shared" si="22"/>
        <v>0.7705602420599067</v>
      </c>
      <c r="W76" s="118">
        <f t="shared" si="23"/>
        <v>0.72860330473029877</v>
      </c>
      <c r="X76" s="159">
        <f t="shared" si="24"/>
        <v>4.2000000000000037</v>
      </c>
      <c r="Z76" s="118">
        <f t="shared" si="25"/>
        <v>0.59944427462376415</v>
      </c>
      <c r="AA76" s="118">
        <f t="shared" si="26"/>
        <v>0.52076626275919025</v>
      </c>
      <c r="AB76" s="159">
        <f t="shared" si="27"/>
        <v>7.7999999999999954</v>
      </c>
      <c r="AC76" s="118">
        <f t="shared" si="28"/>
        <v>0.82521457318088864</v>
      </c>
      <c r="AD76" s="118">
        <f t="shared" si="29"/>
        <v>0.78309246202312921</v>
      </c>
      <c r="AE76" s="159">
        <f t="shared" si="30"/>
        <v>4.1999999999999922</v>
      </c>
      <c r="AF76" s="130">
        <v>0</v>
      </c>
    </row>
    <row r="77" spans="2:32" s="97" customFormat="1" ht="13.5" customHeight="1">
      <c r="B77" s="128">
        <v>72</v>
      </c>
      <c r="C77" s="129" t="s">
        <v>27</v>
      </c>
      <c r="D77" s="274">
        <v>0.6833646695540776</v>
      </c>
      <c r="E77" s="26">
        <v>0.87360062688413043</v>
      </c>
      <c r="F77" s="274">
        <v>0.62950999356377146</v>
      </c>
      <c r="G77" s="26">
        <v>0.84940313646900056</v>
      </c>
      <c r="J77" s="179">
        <v>72</v>
      </c>
      <c r="K77" s="129" t="s">
        <v>27</v>
      </c>
      <c r="L77" s="27">
        <v>0.44838067985233854</v>
      </c>
      <c r="M77" s="27">
        <v>0.65619260476988805</v>
      </c>
      <c r="N77" s="27">
        <v>0.4823067730392816</v>
      </c>
      <c r="O77" s="27">
        <v>0.71179326980522328</v>
      </c>
      <c r="Q77" s="84" t="str">
        <f t="shared" si="18"/>
        <v>千早赤阪村</v>
      </c>
      <c r="R77" s="118">
        <f t="shared" si="16"/>
        <v>0.50283889738800125</v>
      </c>
      <c r="S77" s="118">
        <f t="shared" si="19"/>
        <v>0.43119837118477994</v>
      </c>
      <c r="T77" s="159">
        <f t="shared" si="20"/>
        <v>7.2000000000000011</v>
      </c>
      <c r="U77" s="84" t="str">
        <f t="shared" si="21"/>
        <v>大東市</v>
      </c>
      <c r="V77" s="118">
        <f t="shared" si="22"/>
        <v>0.75671652612570328</v>
      </c>
      <c r="W77" s="118">
        <f t="shared" si="23"/>
        <v>0.72263533431995342</v>
      </c>
      <c r="X77" s="159">
        <f t="shared" si="24"/>
        <v>3.400000000000003</v>
      </c>
      <c r="Z77" s="118">
        <f t="shared" si="25"/>
        <v>0.59944427462376415</v>
      </c>
      <c r="AA77" s="118">
        <f t="shared" si="26"/>
        <v>0.52076626275919025</v>
      </c>
      <c r="AB77" s="159">
        <f t="shared" si="27"/>
        <v>7.7999999999999954</v>
      </c>
      <c r="AC77" s="118">
        <f t="shared" si="28"/>
        <v>0.82521457318088864</v>
      </c>
      <c r="AD77" s="118">
        <f t="shared" si="29"/>
        <v>0.78309246202312921</v>
      </c>
      <c r="AE77" s="159">
        <f t="shared" si="30"/>
        <v>4.1999999999999922</v>
      </c>
      <c r="AF77" s="130">
        <v>0</v>
      </c>
    </row>
    <row r="78" spans="2:32" s="97" customFormat="1" ht="13.5" customHeight="1">
      <c r="B78" s="128">
        <v>73</v>
      </c>
      <c r="C78" s="129" t="s">
        <v>28</v>
      </c>
      <c r="D78" s="274">
        <v>0.64468469059781131</v>
      </c>
      <c r="E78" s="26">
        <v>0.85669149742632345</v>
      </c>
      <c r="F78" s="274">
        <v>0.60361558409018179</v>
      </c>
      <c r="G78" s="26">
        <v>0.82651240985578023</v>
      </c>
      <c r="J78" s="179">
        <v>73</v>
      </c>
      <c r="K78" s="129" t="s">
        <v>28</v>
      </c>
      <c r="L78" s="27">
        <v>0.522309235067692</v>
      </c>
      <c r="M78" s="27">
        <v>0.79295359810087818</v>
      </c>
      <c r="N78" s="27">
        <v>0.51579675616751253</v>
      </c>
      <c r="O78" s="27">
        <v>0.77696790351081058</v>
      </c>
      <c r="Q78" s="84" t="str">
        <f t="shared" si="18"/>
        <v>天王寺区</v>
      </c>
      <c r="R78" s="118">
        <f t="shared" si="16"/>
        <v>0.50082945746143681</v>
      </c>
      <c r="S78" s="118">
        <f t="shared" si="19"/>
        <v>0.44881046342228542</v>
      </c>
      <c r="T78" s="159">
        <f t="shared" si="20"/>
        <v>5.1999999999999993</v>
      </c>
      <c r="U78" s="84" t="str">
        <f t="shared" si="21"/>
        <v>阿倍野区</v>
      </c>
      <c r="V78" s="118">
        <f t="shared" si="22"/>
        <v>0.75406672190052526</v>
      </c>
      <c r="W78" s="118">
        <f t="shared" si="23"/>
        <v>0.69380725203989624</v>
      </c>
      <c r="X78" s="159">
        <f t="shared" si="24"/>
        <v>6.0000000000000053</v>
      </c>
      <c r="Z78" s="118">
        <f t="shared" si="25"/>
        <v>0.59944427462376415</v>
      </c>
      <c r="AA78" s="118">
        <f t="shared" si="26"/>
        <v>0.52076626275919025</v>
      </c>
      <c r="AB78" s="159">
        <f t="shared" si="27"/>
        <v>7.7999999999999954</v>
      </c>
      <c r="AC78" s="118">
        <f t="shared" si="28"/>
        <v>0.82521457318088864</v>
      </c>
      <c r="AD78" s="118">
        <f t="shared" si="29"/>
        <v>0.78309246202312921</v>
      </c>
      <c r="AE78" s="159">
        <f t="shared" si="30"/>
        <v>4.1999999999999922</v>
      </c>
      <c r="AF78" s="130">
        <v>0</v>
      </c>
    </row>
    <row r="79" spans="2:32" s="97" customFormat="1" ht="13.5" customHeight="1" thickBot="1">
      <c r="B79" s="128">
        <v>74</v>
      </c>
      <c r="C79" s="129" t="s">
        <v>29</v>
      </c>
      <c r="D79" s="274">
        <v>0.53912856254116504</v>
      </c>
      <c r="E79" s="26">
        <v>0.75945273377415379</v>
      </c>
      <c r="F79" s="274">
        <v>0.50283889738800125</v>
      </c>
      <c r="G79" s="26">
        <v>0.72369708430941004</v>
      </c>
      <c r="J79" s="179">
        <v>74</v>
      </c>
      <c r="K79" s="129" t="s">
        <v>29</v>
      </c>
      <c r="L79" s="27">
        <v>0.42355654011781901</v>
      </c>
      <c r="M79" s="27">
        <v>0.66041185037064365</v>
      </c>
      <c r="N79" s="27">
        <v>0.43119837118477994</v>
      </c>
      <c r="O79" s="27">
        <v>0.66249703685233718</v>
      </c>
      <c r="Q79" s="84" t="str">
        <f t="shared" si="18"/>
        <v>大東市</v>
      </c>
      <c r="R79" s="118">
        <f t="shared" si="16"/>
        <v>0.49860643213961997</v>
      </c>
      <c r="S79" s="118">
        <f t="shared" si="19"/>
        <v>0.44309225185576623</v>
      </c>
      <c r="T79" s="159">
        <f t="shared" si="20"/>
        <v>5.6</v>
      </c>
      <c r="U79" s="84" t="str">
        <f t="shared" si="21"/>
        <v>千早赤阪村</v>
      </c>
      <c r="V79" s="118">
        <f t="shared" si="22"/>
        <v>0.72369708430941004</v>
      </c>
      <c r="W79" s="118">
        <f t="shared" si="23"/>
        <v>0.66249703685233718</v>
      </c>
      <c r="X79" s="159">
        <f t="shared" si="24"/>
        <v>6.199999999999994</v>
      </c>
      <c r="Z79" s="118">
        <f t="shared" si="25"/>
        <v>0.59944427462376415</v>
      </c>
      <c r="AA79" s="118">
        <f t="shared" si="26"/>
        <v>0.52076626275919025</v>
      </c>
      <c r="AB79" s="159">
        <f t="shared" si="27"/>
        <v>7.7999999999999954</v>
      </c>
      <c r="AC79" s="118">
        <f t="shared" si="28"/>
        <v>0.82521457318088864</v>
      </c>
      <c r="AD79" s="118">
        <f t="shared" si="29"/>
        <v>0.78309246202312921</v>
      </c>
      <c r="AE79" s="159">
        <f t="shared" si="30"/>
        <v>4.1999999999999922</v>
      </c>
      <c r="AF79" s="130">
        <v>9999</v>
      </c>
    </row>
    <row r="80" spans="2:32" s="97" customFormat="1" ht="13.5" customHeight="1" thickTop="1">
      <c r="B80" s="341" t="s">
        <v>0</v>
      </c>
      <c r="C80" s="342"/>
      <c r="D80" s="57">
        <v>0.64636000043040909</v>
      </c>
      <c r="E80" s="58">
        <v>0.85414460002697179</v>
      </c>
      <c r="F80" s="57">
        <f>'年齢階層別_普及率(金額)'!N14</f>
        <v>0.59944427462376415</v>
      </c>
      <c r="G80" s="58">
        <f>'年齢階層別_普及率(数量)'!N13</f>
        <v>0.82521457318088864</v>
      </c>
      <c r="J80" s="339" t="s">
        <v>0</v>
      </c>
      <c r="K80" s="340"/>
      <c r="L80" s="27">
        <v>0.52939948330446751</v>
      </c>
      <c r="M80" s="27">
        <v>0.79102675501341968</v>
      </c>
      <c r="N80" s="27">
        <v>0.52076626275919025</v>
      </c>
      <c r="O80" s="27">
        <v>0.78309246202312921</v>
      </c>
      <c r="Z80" s="131"/>
      <c r="AA80" s="131"/>
      <c r="AB80" s="131"/>
      <c r="AC80" s="131"/>
      <c r="AD80" s="131"/>
      <c r="AE80" s="131"/>
      <c r="AF80" s="132"/>
    </row>
  </sheetData>
  <mergeCells count="23">
    <mergeCell ref="L3:M3"/>
    <mergeCell ref="N3:O3"/>
    <mergeCell ref="L4:L5"/>
    <mergeCell ref="J80:K80"/>
    <mergeCell ref="B80:C80"/>
    <mergeCell ref="D4:D5"/>
    <mergeCell ref="E4:E5"/>
    <mergeCell ref="F4:F5"/>
    <mergeCell ref="G4:G5"/>
    <mergeCell ref="B3:B5"/>
    <mergeCell ref="C3:C5"/>
    <mergeCell ref="D3:E3"/>
    <mergeCell ref="F3:G3"/>
    <mergeCell ref="J3:J5"/>
    <mergeCell ref="K3:K5"/>
    <mergeCell ref="AF4:AF5"/>
    <mergeCell ref="U4:X4"/>
    <mergeCell ref="Z4:AB4"/>
    <mergeCell ref="AC4:AE4"/>
    <mergeCell ref="M4:M5"/>
    <mergeCell ref="N4:N5"/>
    <mergeCell ref="O4:O5"/>
    <mergeCell ref="Q4:T4"/>
  </mergeCells>
  <phoneticPr fontId="3"/>
  <pageMargins left="0.70866141732283472" right="0.70866141732283472" top="0.74803149606299213" bottom="0.74803149606299213" header="0.31496062992125984" footer="0.31496062992125984"/>
  <pageSetup paperSize="8" scale="73" fitToWidth="0" fitToHeight="0" orientation="landscape" r:id="rId1"/>
  <headerFooter>
    <oddHeader>&amp;R&amp;"ＭＳ 明朝,標準"&amp;12ジェネリック医薬品分析(医科･調剤)</oddHeader>
  </headerFooter>
  <ignoredErrors>
    <ignoredError sqref="R6:R79 V6:V79"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1:J80"/>
  <sheetViews>
    <sheetView showGridLines="0" zoomScaleNormal="100" zoomScaleSheetLayoutView="100" workbookViewId="0"/>
  </sheetViews>
  <sheetFormatPr defaultColWidth="9" defaultRowHeight="13.5"/>
  <cols>
    <col min="1" max="1" width="4.625" style="19" customWidth="1"/>
    <col min="2" max="9" width="15.375" style="19" customWidth="1"/>
    <col min="10" max="12" width="20.625" style="19" customWidth="1"/>
    <col min="13" max="13" width="6.625" style="19" customWidth="1"/>
    <col min="14" max="16384" width="9" style="19"/>
  </cols>
  <sheetData>
    <row r="1" spans="2:10" ht="16.5" customHeight="1">
      <c r="B1" s="19" t="s">
        <v>225</v>
      </c>
      <c r="J1" s="19" t="s">
        <v>226</v>
      </c>
    </row>
    <row r="2" spans="2:10" ht="16.5" customHeight="1">
      <c r="B2" s="19" t="s">
        <v>189</v>
      </c>
      <c r="J2" s="19" t="s">
        <v>202</v>
      </c>
    </row>
    <row r="79" ht="16.5" customHeight="1"/>
    <row r="80" ht="16.5" customHeight="1"/>
  </sheetData>
  <phoneticPr fontId="3"/>
  <pageMargins left="0.70866141732283472" right="0.70866141732283472" top="0.74803149606299213" bottom="0.74803149606299213" header="0.31496062992125984" footer="0.31496062992125984"/>
  <pageSetup paperSize="8" scale="75" fitToHeight="0" orientation="landscape" r:id="rId1"/>
  <headerFooter>
    <oddHeader>&amp;R&amp;"ＭＳ 明朝,標準"&amp;12ジェネリック医薬品分析(医科･調剤)</oddHeader>
  </headerFooter>
  <rowBreaks count="1" manualBreakCount="1">
    <brk id="78"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6ED42-7EC8-4B28-875E-9B4887A789B8}">
  <dimension ref="A1:V121"/>
  <sheetViews>
    <sheetView showGridLines="0" zoomScaleNormal="100" zoomScaleSheetLayoutView="100" workbookViewId="0"/>
  </sheetViews>
  <sheetFormatPr defaultColWidth="9" defaultRowHeight="13.5"/>
  <cols>
    <col min="1" max="1" width="4.625" style="56" customWidth="1"/>
    <col min="2" max="2" width="2.125" style="56" customWidth="1"/>
    <col min="3" max="3" width="8.375" style="56" customWidth="1"/>
    <col min="4" max="4" width="11.625" style="56" customWidth="1"/>
    <col min="5" max="5" width="5.5" style="56" bestFit="1" customWidth="1"/>
    <col min="6" max="6" width="11.625" style="56" customWidth="1"/>
    <col min="7" max="7" width="5.5" style="56" customWidth="1"/>
    <col min="8" max="15" width="8.875" style="56" customWidth="1"/>
    <col min="16" max="22" width="9" style="20"/>
    <col min="23" max="23" width="4.625" style="20" customWidth="1"/>
    <col min="24" max="16384" width="9" style="20"/>
  </cols>
  <sheetData>
    <row r="1" spans="1:22" ht="16.5" customHeight="1">
      <c r="A1" s="189"/>
      <c r="B1" s="56" t="s">
        <v>225</v>
      </c>
      <c r="C1" s="189"/>
      <c r="D1" s="189"/>
      <c r="E1" s="189"/>
      <c r="F1" s="189"/>
      <c r="G1" s="189"/>
      <c r="H1" s="189"/>
      <c r="I1" s="189"/>
      <c r="J1" s="189"/>
      <c r="K1" s="189"/>
      <c r="L1" s="189"/>
      <c r="M1" s="189"/>
      <c r="N1" s="189"/>
      <c r="O1" s="189"/>
    </row>
    <row r="2" spans="1:22" ht="16.5" customHeight="1">
      <c r="A2" s="189"/>
      <c r="B2" s="56" t="s">
        <v>187</v>
      </c>
      <c r="C2" s="189"/>
      <c r="D2" s="189"/>
      <c r="E2" s="189"/>
      <c r="F2" s="189"/>
      <c r="G2" s="189"/>
      <c r="H2" s="189"/>
      <c r="I2" s="189"/>
      <c r="J2" s="189"/>
      <c r="K2" s="189"/>
      <c r="L2" s="189"/>
      <c r="M2" s="189"/>
      <c r="N2" s="189"/>
      <c r="O2" s="189"/>
    </row>
    <row r="3" spans="1:22">
      <c r="A3" s="189"/>
      <c r="B3" s="189"/>
      <c r="C3" s="189"/>
      <c r="D3" s="189"/>
      <c r="E3" s="189"/>
      <c r="F3" s="189"/>
      <c r="G3" s="189"/>
      <c r="H3" s="189"/>
      <c r="I3" s="189"/>
      <c r="J3" s="189"/>
      <c r="K3" s="189"/>
      <c r="L3" s="189"/>
      <c r="M3" s="189"/>
      <c r="N3" s="189"/>
      <c r="O3" s="189"/>
    </row>
    <row r="4" spans="1:22" ht="13.5" customHeight="1">
      <c r="A4" s="189"/>
      <c r="B4" s="99"/>
      <c r="C4" s="100"/>
      <c r="D4" s="100"/>
      <c r="E4" s="100"/>
      <c r="F4" s="100"/>
      <c r="G4" s="101"/>
      <c r="H4" s="189"/>
      <c r="I4" s="189"/>
      <c r="J4" s="189"/>
      <c r="K4" s="189"/>
      <c r="L4" s="189"/>
      <c r="M4" s="189"/>
      <c r="N4" s="189"/>
      <c r="O4" s="189"/>
    </row>
    <row r="5" spans="1:22" ht="13.5" customHeight="1">
      <c r="A5" s="189"/>
      <c r="B5" s="102"/>
      <c r="C5" s="103"/>
      <c r="D5" s="104">
        <v>0.65000000000000013</v>
      </c>
      <c r="E5" s="105" t="s">
        <v>207</v>
      </c>
      <c r="F5" s="106">
        <v>0.71</v>
      </c>
      <c r="G5" s="107" t="s">
        <v>209</v>
      </c>
      <c r="H5" s="189"/>
      <c r="I5" s="189"/>
      <c r="J5" s="189"/>
      <c r="K5" s="189"/>
      <c r="L5" s="189"/>
      <c r="M5" s="189"/>
      <c r="N5" s="189"/>
      <c r="O5" s="189"/>
    </row>
    <row r="6" spans="1:22">
      <c r="A6" s="189"/>
      <c r="B6" s="102"/>
      <c r="D6" s="104"/>
      <c r="E6" s="105"/>
      <c r="F6" s="106"/>
      <c r="G6" s="107"/>
      <c r="H6" s="189"/>
      <c r="I6" s="189"/>
      <c r="J6" s="189"/>
      <c r="K6" s="189"/>
      <c r="L6" s="189"/>
      <c r="M6" s="189"/>
      <c r="N6" s="189"/>
      <c r="O6" s="189"/>
    </row>
    <row r="7" spans="1:22">
      <c r="A7" s="189"/>
      <c r="B7" s="102"/>
      <c r="C7" s="108"/>
      <c r="D7" s="104">
        <v>0.6100000000000001</v>
      </c>
      <c r="E7" s="105" t="s">
        <v>207</v>
      </c>
      <c r="F7" s="106">
        <v>0.65000000000000013</v>
      </c>
      <c r="G7" s="107" t="s">
        <v>210</v>
      </c>
      <c r="H7" s="189"/>
      <c r="I7" s="189"/>
      <c r="J7" s="189"/>
      <c r="K7" s="189"/>
      <c r="L7" s="189"/>
      <c r="M7" s="189"/>
      <c r="N7" s="189"/>
      <c r="O7" s="189"/>
    </row>
    <row r="8" spans="1:22">
      <c r="A8" s="189"/>
      <c r="B8" s="102"/>
      <c r="D8" s="104"/>
      <c r="E8" s="105"/>
      <c r="F8" s="106"/>
      <c r="G8" s="107"/>
      <c r="H8" s="189"/>
      <c r="I8" s="189"/>
      <c r="J8" s="189"/>
      <c r="K8" s="189"/>
      <c r="L8" s="189"/>
      <c r="M8" s="189"/>
      <c r="N8" s="189"/>
      <c r="O8" s="189"/>
    </row>
    <row r="9" spans="1:22">
      <c r="A9" s="189"/>
      <c r="B9" s="102"/>
      <c r="C9" s="109"/>
      <c r="D9" s="104">
        <v>0.57000000000000006</v>
      </c>
      <c r="E9" s="105" t="s">
        <v>207</v>
      </c>
      <c r="F9" s="106">
        <v>0.6100000000000001</v>
      </c>
      <c r="G9" s="107" t="s">
        <v>210</v>
      </c>
      <c r="H9" s="189"/>
      <c r="I9" s="189"/>
      <c r="J9" s="189"/>
      <c r="K9" s="189"/>
      <c r="L9" s="189"/>
      <c r="M9" s="189"/>
      <c r="N9" s="189"/>
      <c r="O9" s="189"/>
    </row>
    <row r="10" spans="1:22">
      <c r="A10" s="189"/>
      <c r="B10" s="102"/>
      <c r="D10" s="104"/>
      <c r="E10" s="105"/>
      <c r="F10" s="106"/>
      <c r="G10" s="107"/>
      <c r="H10" s="189"/>
      <c r="I10" s="189"/>
      <c r="J10" s="189"/>
      <c r="K10" s="189"/>
      <c r="L10" s="189"/>
      <c r="M10" s="189"/>
      <c r="N10" s="189"/>
      <c r="O10" s="189"/>
    </row>
    <row r="11" spans="1:22">
      <c r="A11" s="189"/>
      <c r="B11" s="102"/>
      <c r="C11" s="110"/>
      <c r="D11" s="104">
        <v>0.53</v>
      </c>
      <c r="E11" s="105" t="s">
        <v>207</v>
      </c>
      <c r="F11" s="106">
        <v>0.57000000000000006</v>
      </c>
      <c r="G11" s="107" t="s">
        <v>210</v>
      </c>
      <c r="H11" s="189"/>
      <c r="I11" s="189"/>
      <c r="J11" s="189"/>
      <c r="K11" s="189"/>
      <c r="L11" s="189"/>
      <c r="M11" s="189"/>
      <c r="N11" s="189"/>
      <c r="O11" s="189"/>
    </row>
    <row r="12" spans="1:22">
      <c r="A12" s="189"/>
      <c r="B12" s="102"/>
      <c r="D12" s="104"/>
      <c r="E12" s="105"/>
      <c r="F12" s="106"/>
      <c r="G12" s="107"/>
      <c r="H12" s="189"/>
      <c r="I12" s="189"/>
      <c r="J12" s="189"/>
      <c r="K12" s="189"/>
      <c r="L12" s="189"/>
      <c r="M12" s="189"/>
      <c r="N12" s="189"/>
      <c r="O12" s="189"/>
    </row>
    <row r="13" spans="1:22">
      <c r="A13" s="189"/>
      <c r="B13" s="102"/>
      <c r="C13" s="111"/>
      <c r="D13" s="104">
        <v>0.49</v>
      </c>
      <c r="E13" s="105" t="s">
        <v>207</v>
      </c>
      <c r="F13" s="106">
        <v>0.53</v>
      </c>
      <c r="G13" s="107" t="s">
        <v>210</v>
      </c>
      <c r="H13" s="189"/>
      <c r="I13" s="189"/>
      <c r="J13" s="189"/>
      <c r="K13" s="189"/>
      <c r="L13" s="189"/>
      <c r="M13" s="189"/>
      <c r="N13" s="189"/>
      <c r="O13" s="189"/>
    </row>
    <row r="14" spans="1:22">
      <c r="A14" s="189"/>
      <c r="B14" s="112"/>
      <c r="C14" s="113"/>
      <c r="D14" s="113"/>
      <c r="E14" s="113"/>
      <c r="F14" s="113"/>
      <c r="G14" s="114"/>
      <c r="H14" s="189"/>
      <c r="I14" s="189"/>
      <c r="J14" s="189"/>
      <c r="K14" s="189"/>
      <c r="L14" s="189"/>
      <c r="M14" s="189"/>
      <c r="N14" s="189"/>
      <c r="O14" s="189"/>
    </row>
    <row r="15" spans="1:22">
      <c r="A15" s="189"/>
      <c r="B15" s="189"/>
      <c r="C15" s="189"/>
      <c r="D15" s="189"/>
      <c r="E15" s="189"/>
      <c r="F15" s="189"/>
      <c r="G15" s="189"/>
      <c r="H15" s="189"/>
      <c r="I15" s="189"/>
      <c r="J15" s="189"/>
      <c r="K15" s="189"/>
      <c r="L15" s="189"/>
      <c r="M15" s="189"/>
      <c r="N15" s="189"/>
      <c r="O15" s="189"/>
    </row>
    <row r="16" spans="1:22">
      <c r="A16" s="189"/>
      <c r="B16" s="190"/>
      <c r="C16" s="191"/>
      <c r="D16" s="191"/>
      <c r="E16" s="191"/>
      <c r="F16" s="191"/>
      <c r="G16" s="191"/>
      <c r="H16" s="191"/>
      <c r="I16" s="191"/>
      <c r="J16" s="191"/>
      <c r="K16" s="191"/>
      <c r="L16" s="191"/>
      <c r="M16" s="191"/>
      <c r="N16" s="191"/>
      <c r="O16" s="191"/>
      <c r="P16" s="100"/>
      <c r="Q16" s="100"/>
      <c r="R16" s="100"/>
      <c r="S16" s="100"/>
      <c r="T16" s="100"/>
      <c r="U16" s="100"/>
      <c r="V16" s="101"/>
    </row>
    <row r="17" spans="1:22">
      <c r="A17" s="189"/>
      <c r="B17" s="192"/>
      <c r="C17" s="189"/>
      <c r="D17" s="189"/>
      <c r="E17" s="189"/>
      <c r="F17" s="189"/>
      <c r="G17" s="189"/>
      <c r="H17" s="189"/>
      <c r="I17" s="189"/>
      <c r="J17" s="189"/>
      <c r="K17" s="189"/>
      <c r="L17" s="189"/>
      <c r="M17" s="189"/>
      <c r="N17" s="189"/>
      <c r="O17" s="189"/>
      <c r="P17" s="56"/>
      <c r="Q17" s="56"/>
      <c r="R17" s="56"/>
      <c r="S17" s="56"/>
      <c r="T17" s="56"/>
      <c r="U17" s="193"/>
      <c r="V17" s="115" t="s">
        <v>230</v>
      </c>
    </row>
    <row r="18" spans="1:22">
      <c r="A18" s="189"/>
      <c r="B18" s="192"/>
      <c r="C18" s="189"/>
      <c r="D18" s="189"/>
      <c r="E18" s="189"/>
      <c r="F18" s="189"/>
      <c r="G18" s="189"/>
      <c r="H18" s="189"/>
      <c r="I18" s="189"/>
      <c r="J18" s="189"/>
      <c r="K18" s="189"/>
      <c r="L18" s="189"/>
      <c r="M18" s="189"/>
      <c r="N18" s="189"/>
      <c r="O18" s="189"/>
      <c r="P18" s="56"/>
      <c r="Q18" s="56"/>
      <c r="R18" s="56"/>
      <c r="S18" s="56"/>
      <c r="T18" s="56"/>
      <c r="U18" s="194"/>
      <c r="V18" s="115" t="s">
        <v>231</v>
      </c>
    </row>
    <row r="19" spans="1:22">
      <c r="A19" s="189"/>
      <c r="B19" s="192"/>
      <c r="C19" s="189"/>
      <c r="D19" s="189"/>
      <c r="E19" s="189"/>
      <c r="F19" s="189"/>
      <c r="G19" s="189"/>
      <c r="H19" s="189"/>
      <c r="I19" s="189"/>
      <c r="J19" s="189"/>
      <c r="K19" s="189"/>
      <c r="L19" s="189"/>
      <c r="M19" s="189"/>
      <c r="N19" s="189"/>
      <c r="O19" s="189"/>
      <c r="P19" s="56"/>
      <c r="Q19" s="56"/>
      <c r="R19" s="56"/>
      <c r="S19" s="56"/>
      <c r="T19" s="56"/>
      <c r="U19" s="56"/>
      <c r="V19" s="115"/>
    </row>
    <row r="20" spans="1:22">
      <c r="A20" s="189"/>
      <c r="B20" s="192"/>
      <c r="C20" s="189"/>
      <c r="D20" s="189"/>
      <c r="E20" s="189"/>
      <c r="F20" s="189"/>
      <c r="G20" s="189"/>
      <c r="H20" s="189"/>
      <c r="I20" s="189"/>
      <c r="J20" s="189"/>
      <c r="K20" s="189"/>
      <c r="L20" s="189"/>
      <c r="M20" s="189"/>
      <c r="N20" s="189"/>
      <c r="O20" s="189"/>
      <c r="P20" s="56"/>
      <c r="Q20" s="56"/>
      <c r="R20" s="56"/>
      <c r="S20" s="56"/>
      <c r="T20" s="56"/>
      <c r="U20" s="56"/>
      <c r="V20" s="115"/>
    </row>
    <row r="21" spans="1:22">
      <c r="A21" s="189"/>
      <c r="B21" s="192"/>
      <c r="C21" s="189"/>
      <c r="D21" s="189"/>
      <c r="E21" s="189"/>
      <c r="F21" s="189"/>
      <c r="G21" s="189"/>
      <c r="H21" s="189"/>
      <c r="I21" s="189"/>
      <c r="J21" s="189"/>
      <c r="K21" s="189"/>
      <c r="L21" s="189"/>
      <c r="M21" s="189"/>
      <c r="N21" s="189"/>
      <c r="O21" s="189"/>
      <c r="P21" s="56"/>
      <c r="Q21" s="56"/>
      <c r="R21" s="56"/>
      <c r="S21" s="56"/>
      <c r="T21" s="56"/>
      <c r="U21" s="56"/>
      <c r="V21" s="115"/>
    </row>
    <row r="22" spans="1:22">
      <c r="A22" s="189"/>
      <c r="B22" s="192"/>
      <c r="C22" s="189"/>
      <c r="D22" s="189"/>
      <c r="E22" s="189"/>
      <c r="F22" s="189"/>
      <c r="G22" s="189"/>
      <c r="H22" s="189"/>
      <c r="I22" s="189"/>
      <c r="J22" s="189"/>
      <c r="K22" s="189"/>
      <c r="L22" s="189"/>
      <c r="M22" s="189"/>
      <c r="N22" s="189"/>
      <c r="O22" s="189"/>
      <c r="P22" s="56"/>
      <c r="Q22" s="56"/>
      <c r="R22" s="56"/>
      <c r="S22" s="56"/>
      <c r="T22" s="56"/>
      <c r="U22" s="56"/>
      <c r="V22" s="115"/>
    </row>
    <row r="23" spans="1:22">
      <c r="A23" s="189"/>
      <c r="B23" s="192"/>
      <c r="C23" s="189"/>
      <c r="D23" s="189"/>
      <c r="E23" s="189"/>
      <c r="F23" s="189"/>
      <c r="G23" s="189"/>
      <c r="H23" s="189"/>
      <c r="I23" s="189"/>
      <c r="J23" s="189"/>
      <c r="K23" s="189"/>
      <c r="L23" s="189"/>
      <c r="M23" s="189"/>
      <c r="N23" s="189"/>
      <c r="O23" s="189"/>
      <c r="P23" s="56"/>
      <c r="Q23" s="56"/>
      <c r="R23" s="56"/>
      <c r="S23" s="56"/>
      <c r="T23" s="56"/>
      <c r="U23" s="56"/>
      <c r="V23" s="115"/>
    </row>
    <row r="24" spans="1:22">
      <c r="A24" s="189"/>
      <c r="B24" s="192"/>
      <c r="C24" s="189"/>
      <c r="D24" s="189"/>
      <c r="E24" s="189"/>
      <c r="F24" s="189"/>
      <c r="G24" s="189"/>
      <c r="H24" s="189"/>
      <c r="I24" s="189"/>
      <c r="J24" s="189"/>
      <c r="K24" s="189"/>
      <c r="L24" s="189"/>
      <c r="M24" s="189"/>
      <c r="N24" s="189"/>
      <c r="O24" s="189"/>
      <c r="P24" s="56"/>
      <c r="Q24" s="56"/>
      <c r="R24" s="56"/>
      <c r="S24" s="56"/>
      <c r="T24" s="56"/>
      <c r="U24" s="56"/>
      <c r="V24" s="115"/>
    </row>
    <row r="25" spans="1:22">
      <c r="A25" s="189"/>
      <c r="B25" s="192"/>
      <c r="C25" s="189"/>
      <c r="D25" s="189"/>
      <c r="E25" s="189"/>
      <c r="F25" s="189"/>
      <c r="G25" s="189"/>
      <c r="H25" s="189"/>
      <c r="I25" s="189"/>
      <c r="J25" s="189"/>
      <c r="K25" s="189"/>
      <c r="L25" s="189"/>
      <c r="M25" s="189"/>
      <c r="N25" s="189"/>
      <c r="O25" s="189"/>
      <c r="P25" s="56"/>
      <c r="Q25" s="56"/>
      <c r="R25" s="56"/>
      <c r="S25" s="56"/>
      <c r="T25" s="56"/>
      <c r="U25" s="56"/>
      <c r="V25" s="115"/>
    </row>
    <row r="26" spans="1:22">
      <c r="A26" s="189"/>
      <c r="B26" s="192"/>
      <c r="C26" s="189"/>
      <c r="D26" s="189"/>
      <c r="E26" s="189"/>
      <c r="F26" s="189"/>
      <c r="G26" s="189"/>
      <c r="H26" s="189"/>
      <c r="I26" s="189"/>
      <c r="J26" s="189"/>
      <c r="K26" s="189"/>
      <c r="L26" s="189"/>
      <c r="M26" s="189"/>
      <c r="N26" s="189"/>
      <c r="O26" s="189"/>
      <c r="P26" s="56"/>
      <c r="Q26" s="56"/>
      <c r="R26" s="56"/>
      <c r="S26" s="56"/>
      <c r="T26" s="56"/>
      <c r="U26" s="56"/>
      <c r="V26" s="115"/>
    </row>
    <row r="27" spans="1:22">
      <c r="A27" s="189"/>
      <c r="B27" s="192"/>
      <c r="C27" s="189"/>
      <c r="D27" s="189"/>
      <c r="E27" s="189"/>
      <c r="F27" s="189"/>
      <c r="G27" s="189"/>
      <c r="H27" s="189"/>
      <c r="I27" s="189"/>
      <c r="J27" s="189"/>
      <c r="K27" s="189"/>
      <c r="L27" s="189"/>
      <c r="M27" s="189"/>
      <c r="N27" s="189"/>
      <c r="O27" s="189"/>
      <c r="P27" s="56"/>
      <c r="Q27" s="56"/>
      <c r="R27" s="56"/>
      <c r="S27" s="56"/>
      <c r="T27" s="56"/>
      <c r="U27" s="56"/>
      <c r="V27" s="115"/>
    </row>
    <row r="28" spans="1:22">
      <c r="A28" s="189"/>
      <c r="B28" s="192"/>
      <c r="C28" s="189"/>
      <c r="D28" s="189"/>
      <c r="E28" s="189"/>
      <c r="F28" s="189"/>
      <c r="G28" s="189"/>
      <c r="H28" s="189"/>
      <c r="I28" s="189"/>
      <c r="J28" s="189"/>
      <c r="K28" s="189"/>
      <c r="L28" s="189"/>
      <c r="M28" s="189"/>
      <c r="N28" s="189"/>
      <c r="O28" s="189"/>
      <c r="P28" s="56"/>
      <c r="Q28" s="56"/>
      <c r="R28" s="56"/>
      <c r="S28" s="56"/>
      <c r="T28" s="56"/>
      <c r="U28" s="56"/>
      <c r="V28" s="115"/>
    </row>
    <row r="29" spans="1:22">
      <c r="A29" s="189"/>
      <c r="B29" s="192"/>
      <c r="C29" s="189"/>
      <c r="D29" s="189"/>
      <c r="E29" s="189"/>
      <c r="F29" s="189"/>
      <c r="G29" s="189"/>
      <c r="H29" s="189"/>
      <c r="I29" s="189"/>
      <c r="J29" s="189"/>
      <c r="K29" s="189"/>
      <c r="L29" s="189"/>
      <c r="M29" s="189"/>
      <c r="N29" s="189"/>
      <c r="O29" s="189"/>
      <c r="P29" s="56"/>
      <c r="Q29" s="56"/>
      <c r="R29" s="56"/>
      <c r="S29" s="56"/>
      <c r="T29" s="56"/>
      <c r="U29" s="56"/>
      <c r="V29" s="115"/>
    </row>
    <row r="30" spans="1:22">
      <c r="A30" s="189"/>
      <c r="B30" s="192"/>
      <c r="C30" s="189"/>
      <c r="D30" s="189"/>
      <c r="E30" s="189"/>
      <c r="F30" s="189"/>
      <c r="G30" s="189"/>
      <c r="H30" s="189"/>
      <c r="I30" s="189"/>
      <c r="J30" s="189"/>
      <c r="K30" s="189"/>
      <c r="L30" s="189"/>
      <c r="M30" s="189"/>
      <c r="N30" s="189"/>
      <c r="O30" s="189"/>
      <c r="P30" s="56"/>
      <c r="Q30" s="56"/>
      <c r="R30" s="56"/>
      <c r="S30" s="56"/>
      <c r="T30" s="56"/>
      <c r="U30" s="56"/>
      <c r="V30" s="115"/>
    </row>
    <row r="31" spans="1:22">
      <c r="A31" s="189"/>
      <c r="B31" s="192"/>
      <c r="C31" s="189"/>
      <c r="D31" s="189"/>
      <c r="E31" s="189"/>
      <c r="F31" s="189"/>
      <c r="G31" s="189"/>
      <c r="H31" s="189"/>
      <c r="I31" s="189"/>
      <c r="J31" s="189"/>
      <c r="K31" s="189"/>
      <c r="L31" s="189"/>
      <c r="M31" s="189"/>
      <c r="N31" s="189"/>
      <c r="O31" s="189"/>
      <c r="P31" s="56"/>
      <c r="Q31" s="56"/>
      <c r="R31" s="56"/>
      <c r="S31" s="56"/>
      <c r="T31" s="56"/>
      <c r="U31" s="56"/>
      <c r="V31" s="115"/>
    </row>
    <row r="32" spans="1:22">
      <c r="A32" s="189"/>
      <c r="B32" s="192"/>
      <c r="C32" s="189"/>
      <c r="D32" s="189"/>
      <c r="E32" s="189"/>
      <c r="F32" s="189"/>
      <c r="G32" s="189"/>
      <c r="H32" s="189"/>
      <c r="I32" s="189"/>
      <c r="J32" s="189"/>
      <c r="K32" s="189"/>
      <c r="L32" s="189"/>
      <c r="M32" s="189"/>
      <c r="N32" s="189"/>
      <c r="O32" s="189"/>
      <c r="P32" s="56"/>
      <c r="Q32" s="56"/>
      <c r="R32" s="56"/>
      <c r="S32" s="56"/>
      <c r="T32" s="56"/>
      <c r="U32" s="56"/>
      <c r="V32" s="115"/>
    </row>
    <row r="33" spans="1:22">
      <c r="A33" s="189"/>
      <c r="B33" s="192"/>
      <c r="C33" s="189"/>
      <c r="D33" s="189"/>
      <c r="E33" s="189"/>
      <c r="F33" s="189"/>
      <c r="G33" s="189"/>
      <c r="H33" s="189"/>
      <c r="I33" s="189"/>
      <c r="J33" s="189"/>
      <c r="K33" s="189"/>
      <c r="L33" s="189"/>
      <c r="M33" s="189"/>
      <c r="N33" s="189"/>
      <c r="O33" s="189"/>
      <c r="P33" s="56"/>
      <c r="Q33" s="56"/>
      <c r="R33" s="56"/>
      <c r="S33" s="56"/>
      <c r="T33" s="56"/>
      <c r="U33" s="56"/>
      <c r="V33" s="115"/>
    </row>
    <row r="34" spans="1:22">
      <c r="A34" s="189"/>
      <c r="B34" s="192"/>
      <c r="C34" s="189"/>
      <c r="D34" s="189"/>
      <c r="E34" s="189"/>
      <c r="F34" s="189"/>
      <c r="G34" s="189"/>
      <c r="H34" s="189"/>
      <c r="I34" s="189"/>
      <c r="J34" s="189"/>
      <c r="K34" s="189"/>
      <c r="L34" s="189"/>
      <c r="M34" s="189"/>
      <c r="N34" s="189"/>
      <c r="O34" s="189"/>
      <c r="P34" s="56"/>
      <c r="Q34" s="56"/>
      <c r="R34" s="56"/>
      <c r="S34" s="56"/>
      <c r="T34" s="56"/>
      <c r="U34" s="56"/>
      <c r="V34" s="115"/>
    </row>
    <row r="35" spans="1:22">
      <c r="A35" s="189"/>
      <c r="B35" s="192"/>
      <c r="C35" s="189"/>
      <c r="D35" s="189"/>
      <c r="E35" s="189"/>
      <c r="F35" s="189"/>
      <c r="G35" s="189"/>
      <c r="H35" s="189"/>
      <c r="I35" s="189"/>
      <c r="J35" s="189"/>
      <c r="K35" s="189"/>
      <c r="L35" s="189"/>
      <c r="M35" s="189"/>
      <c r="N35" s="189"/>
      <c r="O35" s="189"/>
      <c r="P35" s="56"/>
      <c r="Q35" s="56"/>
      <c r="R35" s="56"/>
      <c r="S35" s="56"/>
      <c r="T35" s="56"/>
      <c r="U35" s="56"/>
      <c r="V35" s="115"/>
    </row>
    <row r="36" spans="1:22">
      <c r="A36" s="189"/>
      <c r="B36" s="192"/>
      <c r="C36" s="189"/>
      <c r="D36" s="189"/>
      <c r="E36" s="189"/>
      <c r="F36" s="189"/>
      <c r="G36" s="189"/>
      <c r="H36" s="189"/>
      <c r="I36" s="189"/>
      <c r="J36" s="189"/>
      <c r="K36" s="189"/>
      <c r="L36" s="189"/>
      <c r="M36" s="189"/>
      <c r="N36" s="189"/>
      <c r="O36" s="189"/>
      <c r="P36" s="56"/>
      <c r="Q36" s="56"/>
      <c r="R36" s="56"/>
      <c r="S36" s="56"/>
      <c r="T36" s="56"/>
      <c r="U36" s="56"/>
      <c r="V36" s="115"/>
    </row>
    <row r="37" spans="1:22">
      <c r="A37" s="189"/>
      <c r="B37" s="192"/>
      <c r="C37" s="189"/>
      <c r="D37" s="189"/>
      <c r="E37" s="189"/>
      <c r="F37" s="189"/>
      <c r="G37" s="189"/>
      <c r="H37" s="189"/>
      <c r="I37" s="189"/>
      <c r="J37" s="189"/>
      <c r="K37" s="189"/>
      <c r="L37" s="189"/>
      <c r="M37" s="189"/>
      <c r="N37" s="189"/>
      <c r="O37" s="189"/>
      <c r="P37" s="56"/>
      <c r="Q37" s="56"/>
      <c r="R37" s="56"/>
      <c r="S37" s="56"/>
      <c r="T37" s="56"/>
      <c r="U37" s="56"/>
      <c r="V37" s="115"/>
    </row>
    <row r="38" spans="1:22">
      <c r="A38" s="189"/>
      <c r="B38" s="192"/>
      <c r="C38" s="189"/>
      <c r="D38" s="189"/>
      <c r="E38" s="189"/>
      <c r="F38" s="189"/>
      <c r="G38" s="189"/>
      <c r="H38" s="189"/>
      <c r="I38" s="189"/>
      <c r="J38" s="189"/>
      <c r="K38" s="189"/>
      <c r="L38" s="189"/>
      <c r="M38" s="189"/>
      <c r="N38" s="189"/>
      <c r="O38" s="189"/>
      <c r="P38" s="56"/>
      <c r="Q38" s="56"/>
      <c r="R38" s="56"/>
      <c r="S38" s="56"/>
      <c r="T38" s="56"/>
      <c r="U38" s="56"/>
      <c r="V38" s="115"/>
    </row>
    <row r="39" spans="1:22">
      <c r="A39" s="189"/>
      <c r="B39" s="192"/>
      <c r="C39" s="189"/>
      <c r="D39" s="189"/>
      <c r="E39" s="189"/>
      <c r="F39" s="189"/>
      <c r="G39" s="189"/>
      <c r="H39" s="189"/>
      <c r="I39" s="189"/>
      <c r="J39" s="189"/>
      <c r="K39" s="189"/>
      <c r="L39" s="189"/>
      <c r="M39" s="189"/>
      <c r="N39" s="189"/>
      <c r="O39" s="189"/>
      <c r="P39" s="56"/>
      <c r="Q39" s="56"/>
      <c r="R39" s="56"/>
      <c r="S39" s="56"/>
      <c r="T39" s="56"/>
      <c r="U39" s="56"/>
      <c r="V39" s="115"/>
    </row>
    <row r="40" spans="1:22">
      <c r="A40" s="189"/>
      <c r="B40" s="192"/>
      <c r="C40" s="189"/>
      <c r="D40" s="189"/>
      <c r="E40" s="189"/>
      <c r="F40" s="189"/>
      <c r="G40" s="189"/>
      <c r="H40" s="189"/>
      <c r="I40" s="189"/>
      <c r="J40" s="189"/>
      <c r="K40" s="189"/>
      <c r="L40" s="189"/>
      <c r="M40" s="189"/>
      <c r="N40" s="189"/>
      <c r="O40" s="189"/>
      <c r="P40" s="56"/>
      <c r="Q40" s="56"/>
      <c r="R40" s="56"/>
      <c r="S40" s="56"/>
      <c r="T40" s="56"/>
      <c r="U40" s="56"/>
      <c r="V40" s="115"/>
    </row>
    <row r="41" spans="1:22">
      <c r="A41" s="189"/>
      <c r="B41" s="192"/>
      <c r="C41" s="189"/>
      <c r="D41" s="189"/>
      <c r="E41" s="189"/>
      <c r="F41" s="189"/>
      <c r="G41" s="189"/>
      <c r="H41" s="189"/>
      <c r="I41" s="189"/>
      <c r="J41" s="189"/>
      <c r="K41" s="189"/>
      <c r="L41" s="189"/>
      <c r="M41" s="189"/>
      <c r="N41" s="189"/>
      <c r="O41" s="189"/>
      <c r="P41" s="56"/>
      <c r="Q41" s="56"/>
      <c r="R41" s="56"/>
      <c r="S41" s="56"/>
      <c r="T41" s="56"/>
      <c r="U41" s="56"/>
      <c r="V41" s="115"/>
    </row>
    <row r="42" spans="1:22">
      <c r="A42" s="189"/>
      <c r="B42" s="192"/>
      <c r="C42" s="189"/>
      <c r="D42" s="189"/>
      <c r="E42" s="189"/>
      <c r="F42" s="189"/>
      <c r="G42" s="189"/>
      <c r="H42" s="189"/>
      <c r="I42" s="189"/>
      <c r="J42" s="189"/>
      <c r="K42" s="189"/>
      <c r="L42" s="189"/>
      <c r="M42" s="189"/>
      <c r="N42" s="189"/>
      <c r="O42" s="189"/>
      <c r="P42" s="56"/>
      <c r="Q42" s="56"/>
      <c r="R42" s="56"/>
      <c r="S42" s="56"/>
      <c r="T42" s="56"/>
      <c r="U42" s="56"/>
      <c r="V42" s="115"/>
    </row>
    <row r="43" spans="1:22">
      <c r="A43" s="189"/>
      <c r="B43" s="192"/>
      <c r="C43" s="189"/>
      <c r="D43" s="189"/>
      <c r="E43" s="189"/>
      <c r="F43" s="189"/>
      <c r="G43" s="189"/>
      <c r="H43" s="189"/>
      <c r="I43" s="189"/>
      <c r="J43" s="189"/>
      <c r="K43" s="189"/>
      <c r="L43" s="189"/>
      <c r="M43" s="189"/>
      <c r="N43" s="189"/>
      <c r="O43" s="189"/>
      <c r="P43" s="56"/>
      <c r="Q43" s="56"/>
      <c r="R43" s="56"/>
      <c r="S43" s="56"/>
      <c r="T43" s="56"/>
      <c r="U43" s="56"/>
      <c r="V43" s="115"/>
    </row>
    <row r="44" spans="1:22">
      <c r="A44" s="189"/>
      <c r="B44" s="192"/>
      <c r="C44" s="189"/>
      <c r="D44" s="189"/>
      <c r="E44" s="189"/>
      <c r="F44" s="189"/>
      <c r="G44" s="189"/>
      <c r="H44" s="189"/>
      <c r="I44" s="189"/>
      <c r="J44" s="189"/>
      <c r="K44" s="189"/>
      <c r="L44" s="189"/>
      <c r="M44" s="189"/>
      <c r="N44" s="189"/>
      <c r="O44" s="189"/>
      <c r="P44" s="56"/>
      <c r="Q44" s="56"/>
      <c r="R44" s="56"/>
      <c r="S44" s="56"/>
      <c r="T44" s="56"/>
      <c r="U44" s="56"/>
      <c r="V44" s="115"/>
    </row>
    <row r="45" spans="1:22">
      <c r="A45" s="189"/>
      <c r="B45" s="192"/>
      <c r="C45" s="189"/>
      <c r="D45" s="189"/>
      <c r="E45" s="189"/>
      <c r="F45" s="189"/>
      <c r="G45" s="189"/>
      <c r="H45" s="189"/>
      <c r="I45" s="189"/>
      <c r="J45" s="189"/>
      <c r="K45" s="189"/>
      <c r="L45" s="189"/>
      <c r="M45" s="189"/>
      <c r="N45" s="189"/>
      <c r="O45" s="189"/>
      <c r="P45" s="56"/>
      <c r="Q45" s="56"/>
      <c r="R45" s="56"/>
      <c r="S45" s="56"/>
      <c r="T45" s="56"/>
      <c r="U45" s="56"/>
      <c r="V45" s="115"/>
    </row>
    <row r="46" spans="1:22">
      <c r="A46" s="189"/>
      <c r="B46" s="192"/>
      <c r="C46" s="189"/>
      <c r="D46" s="189"/>
      <c r="E46" s="189"/>
      <c r="F46" s="189"/>
      <c r="G46" s="189"/>
      <c r="H46" s="189"/>
      <c r="I46" s="189"/>
      <c r="J46" s="189"/>
      <c r="K46" s="189"/>
      <c r="L46" s="189"/>
      <c r="M46" s="189"/>
      <c r="N46" s="189"/>
      <c r="O46" s="189"/>
      <c r="P46" s="56"/>
      <c r="Q46" s="56"/>
      <c r="R46" s="56"/>
      <c r="S46" s="56"/>
      <c r="T46" s="56"/>
      <c r="U46" s="56"/>
      <c r="V46" s="115"/>
    </row>
    <row r="47" spans="1:22">
      <c r="A47" s="189"/>
      <c r="B47" s="192"/>
      <c r="C47" s="189"/>
      <c r="D47" s="189"/>
      <c r="E47" s="189"/>
      <c r="F47" s="189"/>
      <c r="G47" s="189"/>
      <c r="H47" s="189"/>
      <c r="I47" s="189"/>
      <c r="J47" s="189"/>
      <c r="K47" s="189"/>
      <c r="L47" s="189"/>
      <c r="M47" s="189"/>
      <c r="N47" s="189"/>
      <c r="O47" s="189"/>
      <c r="P47" s="56"/>
      <c r="Q47" s="56"/>
      <c r="R47" s="56"/>
      <c r="S47" s="56"/>
      <c r="T47" s="56"/>
      <c r="U47" s="56"/>
      <c r="V47" s="115"/>
    </row>
    <row r="48" spans="1:22">
      <c r="A48" s="189"/>
      <c r="B48" s="192"/>
      <c r="C48" s="189"/>
      <c r="D48" s="189"/>
      <c r="E48" s="189"/>
      <c r="F48" s="189"/>
      <c r="G48" s="189"/>
      <c r="H48" s="189"/>
      <c r="I48" s="189"/>
      <c r="J48" s="189"/>
      <c r="K48" s="189"/>
      <c r="L48" s="189"/>
      <c r="M48" s="189"/>
      <c r="N48" s="189"/>
      <c r="O48" s="189"/>
      <c r="P48" s="56"/>
      <c r="Q48" s="56"/>
      <c r="R48" s="56"/>
      <c r="S48" s="56"/>
      <c r="T48" s="56"/>
      <c r="U48" s="56"/>
      <c r="V48" s="115"/>
    </row>
    <row r="49" spans="1:22">
      <c r="A49" s="189"/>
      <c r="B49" s="192"/>
      <c r="C49" s="189"/>
      <c r="D49" s="189"/>
      <c r="E49" s="189"/>
      <c r="F49" s="189"/>
      <c r="G49" s="189"/>
      <c r="H49" s="189"/>
      <c r="I49" s="189"/>
      <c r="J49" s="189"/>
      <c r="K49" s="189"/>
      <c r="L49" s="189"/>
      <c r="M49" s="189"/>
      <c r="N49" s="189"/>
      <c r="O49" s="189"/>
      <c r="P49" s="56"/>
      <c r="Q49" s="56"/>
      <c r="R49" s="56"/>
      <c r="S49" s="56"/>
      <c r="T49" s="56"/>
      <c r="U49" s="56"/>
      <c r="V49" s="115"/>
    </row>
    <row r="50" spans="1:22">
      <c r="A50" s="189"/>
      <c r="B50" s="192"/>
      <c r="C50" s="189"/>
      <c r="D50" s="189"/>
      <c r="E50" s="189"/>
      <c r="F50" s="189"/>
      <c r="G50" s="189"/>
      <c r="H50" s="189"/>
      <c r="I50" s="189"/>
      <c r="J50" s="189"/>
      <c r="K50" s="189"/>
      <c r="L50" s="189"/>
      <c r="M50" s="189"/>
      <c r="N50" s="189"/>
      <c r="O50" s="189"/>
      <c r="P50" s="56"/>
      <c r="Q50" s="56"/>
      <c r="R50" s="56"/>
      <c r="S50" s="56"/>
      <c r="T50" s="56"/>
      <c r="U50" s="56"/>
      <c r="V50" s="115"/>
    </row>
    <row r="51" spans="1:22">
      <c r="A51" s="189"/>
      <c r="B51" s="192"/>
      <c r="C51" s="189"/>
      <c r="D51" s="189"/>
      <c r="E51" s="189"/>
      <c r="F51" s="189"/>
      <c r="G51" s="189"/>
      <c r="H51" s="189"/>
      <c r="I51" s="189"/>
      <c r="J51" s="189"/>
      <c r="K51" s="189"/>
      <c r="L51" s="189"/>
      <c r="M51" s="189"/>
      <c r="N51" s="189"/>
      <c r="O51" s="189"/>
      <c r="P51" s="56"/>
      <c r="Q51" s="56"/>
      <c r="R51" s="56"/>
      <c r="S51" s="56"/>
      <c r="T51" s="56"/>
      <c r="U51" s="56"/>
      <c r="V51" s="115"/>
    </row>
    <row r="52" spans="1:22">
      <c r="A52" s="189"/>
      <c r="B52" s="192"/>
      <c r="C52" s="189"/>
      <c r="D52" s="189"/>
      <c r="E52" s="189"/>
      <c r="F52" s="189"/>
      <c r="G52" s="189"/>
      <c r="H52" s="189"/>
      <c r="I52" s="189"/>
      <c r="J52" s="189"/>
      <c r="K52" s="189"/>
      <c r="L52" s="189"/>
      <c r="M52" s="189"/>
      <c r="N52" s="189"/>
      <c r="O52" s="189"/>
      <c r="P52" s="56"/>
      <c r="Q52" s="56"/>
      <c r="R52" s="56"/>
      <c r="S52" s="56"/>
      <c r="T52" s="56"/>
      <c r="U52" s="56"/>
      <c r="V52" s="115"/>
    </row>
    <row r="53" spans="1:22">
      <c r="A53" s="189"/>
      <c r="B53" s="192"/>
      <c r="C53" s="189"/>
      <c r="D53" s="189"/>
      <c r="E53" s="189"/>
      <c r="F53" s="189"/>
      <c r="G53" s="189"/>
      <c r="H53" s="189"/>
      <c r="I53" s="189"/>
      <c r="J53" s="189"/>
      <c r="K53" s="189"/>
      <c r="L53" s="189"/>
      <c r="M53" s="189"/>
      <c r="N53" s="189"/>
      <c r="O53" s="189"/>
      <c r="P53" s="56"/>
      <c r="Q53" s="56"/>
      <c r="R53" s="56"/>
      <c r="S53" s="56"/>
      <c r="T53" s="56"/>
      <c r="U53" s="56"/>
      <c r="V53" s="115"/>
    </row>
    <row r="54" spans="1:22">
      <c r="A54" s="189"/>
      <c r="B54" s="192"/>
      <c r="C54" s="189"/>
      <c r="D54" s="189"/>
      <c r="E54" s="189"/>
      <c r="F54" s="189"/>
      <c r="G54" s="189"/>
      <c r="H54" s="189"/>
      <c r="I54" s="189"/>
      <c r="J54" s="189"/>
      <c r="K54" s="189"/>
      <c r="L54" s="189"/>
      <c r="M54" s="189"/>
      <c r="N54" s="189"/>
      <c r="O54" s="189"/>
      <c r="P54" s="56"/>
      <c r="Q54" s="56"/>
      <c r="R54" s="56"/>
      <c r="S54" s="56"/>
      <c r="T54" s="56"/>
      <c r="U54" s="56"/>
      <c r="V54" s="115"/>
    </row>
    <row r="55" spans="1:22">
      <c r="A55" s="189"/>
      <c r="B55" s="192"/>
      <c r="C55" s="189"/>
      <c r="D55" s="189"/>
      <c r="E55" s="189"/>
      <c r="F55" s="189"/>
      <c r="G55" s="189"/>
      <c r="H55" s="189"/>
      <c r="I55" s="189"/>
      <c r="J55" s="189"/>
      <c r="K55" s="189"/>
      <c r="L55" s="189"/>
      <c r="M55" s="189"/>
      <c r="N55" s="189"/>
      <c r="O55" s="189"/>
      <c r="P55" s="56"/>
      <c r="Q55" s="56"/>
      <c r="R55" s="56"/>
      <c r="S55" s="56"/>
      <c r="T55" s="56"/>
      <c r="U55" s="56"/>
      <c r="V55" s="115"/>
    </row>
    <row r="56" spans="1:22">
      <c r="A56" s="189"/>
      <c r="B56" s="192"/>
      <c r="C56" s="189"/>
      <c r="D56" s="189"/>
      <c r="E56" s="189"/>
      <c r="F56" s="189"/>
      <c r="G56" s="189"/>
      <c r="H56" s="189"/>
      <c r="I56" s="189"/>
      <c r="J56" s="189"/>
      <c r="K56" s="189"/>
      <c r="L56" s="189"/>
      <c r="M56" s="189"/>
      <c r="N56" s="189"/>
      <c r="O56" s="189"/>
      <c r="P56" s="56"/>
      <c r="Q56" s="56"/>
      <c r="R56" s="56"/>
      <c r="S56" s="56"/>
      <c r="T56" s="56"/>
      <c r="U56" s="56"/>
      <c r="V56" s="115"/>
    </row>
    <row r="57" spans="1:22">
      <c r="A57" s="189"/>
      <c r="B57" s="192"/>
      <c r="C57" s="189"/>
      <c r="D57" s="189"/>
      <c r="E57" s="189"/>
      <c r="F57" s="189"/>
      <c r="G57" s="189"/>
      <c r="H57" s="189"/>
      <c r="I57" s="189"/>
      <c r="J57" s="189"/>
      <c r="K57" s="189"/>
      <c r="L57" s="189"/>
      <c r="M57" s="189"/>
      <c r="N57" s="189"/>
      <c r="O57" s="189"/>
      <c r="P57" s="56"/>
      <c r="Q57" s="56"/>
      <c r="R57" s="56"/>
      <c r="S57" s="56"/>
      <c r="T57" s="56"/>
      <c r="U57" s="56"/>
      <c r="V57" s="115"/>
    </row>
    <row r="58" spans="1:22">
      <c r="A58" s="189"/>
      <c r="B58" s="192"/>
      <c r="C58" s="189"/>
      <c r="D58" s="189"/>
      <c r="E58" s="189"/>
      <c r="F58" s="189"/>
      <c r="G58" s="189"/>
      <c r="H58" s="189"/>
      <c r="I58" s="189"/>
      <c r="J58" s="189"/>
      <c r="K58" s="189"/>
      <c r="L58" s="189"/>
      <c r="M58" s="189"/>
      <c r="N58" s="189"/>
      <c r="O58" s="189"/>
      <c r="P58" s="56"/>
      <c r="Q58" s="56"/>
      <c r="R58" s="56"/>
      <c r="S58" s="56"/>
      <c r="T58" s="56"/>
      <c r="U58" s="56"/>
      <c r="V58" s="115"/>
    </row>
    <row r="59" spans="1:22">
      <c r="A59" s="189"/>
      <c r="B59" s="192"/>
      <c r="C59" s="189"/>
      <c r="D59" s="189"/>
      <c r="E59" s="189"/>
      <c r="F59" s="189"/>
      <c r="G59" s="189"/>
      <c r="H59" s="189"/>
      <c r="I59" s="189"/>
      <c r="J59" s="189"/>
      <c r="K59" s="189"/>
      <c r="L59" s="189"/>
      <c r="M59" s="189"/>
      <c r="N59" s="189"/>
      <c r="O59" s="189"/>
      <c r="P59" s="56"/>
      <c r="Q59" s="56"/>
      <c r="R59" s="56"/>
      <c r="S59" s="56"/>
      <c r="T59" s="56"/>
      <c r="U59" s="56"/>
      <c r="V59" s="115"/>
    </row>
    <row r="60" spans="1:22">
      <c r="A60" s="189"/>
      <c r="B60" s="192"/>
      <c r="C60" s="189"/>
      <c r="D60" s="189"/>
      <c r="E60" s="189"/>
      <c r="F60" s="189"/>
      <c r="G60" s="189"/>
      <c r="H60" s="189"/>
      <c r="I60" s="189"/>
      <c r="J60" s="189"/>
      <c r="K60" s="189"/>
      <c r="L60" s="189"/>
      <c r="M60" s="189"/>
      <c r="N60" s="189"/>
      <c r="O60" s="189"/>
      <c r="P60" s="56"/>
      <c r="Q60" s="56"/>
      <c r="R60" s="56"/>
      <c r="S60" s="56"/>
      <c r="T60" s="56"/>
      <c r="U60" s="56"/>
      <c r="V60" s="115"/>
    </row>
    <row r="61" spans="1:22">
      <c r="A61" s="189"/>
      <c r="B61" s="192"/>
      <c r="C61" s="189"/>
      <c r="D61" s="189"/>
      <c r="E61" s="189"/>
      <c r="F61" s="189"/>
      <c r="G61" s="189"/>
      <c r="H61" s="189"/>
      <c r="I61" s="189"/>
      <c r="J61" s="189"/>
      <c r="K61" s="189"/>
      <c r="L61" s="189"/>
      <c r="M61" s="189"/>
      <c r="N61" s="189"/>
      <c r="O61" s="189"/>
      <c r="P61" s="56"/>
      <c r="Q61" s="56"/>
      <c r="R61" s="56"/>
      <c r="S61" s="56"/>
      <c r="T61" s="56"/>
      <c r="U61" s="56"/>
      <c r="V61" s="115"/>
    </row>
    <row r="62" spans="1:22">
      <c r="A62" s="189"/>
      <c r="B62" s="192"/>
      <c r="C62" s="189"/>
      <c r="D62" s="189"/>
      <c r="E62" s="189"/>
      <c r="F62" s="189"/>
      <c r="G62" s="189"/>
      <c r="H62" s="189"/>
      <c r="I62" s="189"/>
      <c r="J62" s="189"/>
      <c r="K62" s="189"/>
      <c r="L62" s="189"/>
      <c r="M62" s="189"/>
      <c r="N62" s="189"/>
      <c r="O62" s="189"/>
      <c r="P62" s="56"/>
      <c r="Q62" s="56"/>
      <c r="R62" s="56"/>
      <c r="S62" s="56"/>
      <c r="T62" s="56"/>
      <c r="U62" s="56"/>
      <c r="V62" s="115"/>
    </row>
    <row r="63" spans="1:22">
      <c r="A63" s="189"/>
      <c r="B63" s="192"/>
      <c r="C63" s="189"/>
      <c r="D63" s="189"/>
      <c r="E63" s="189"/>
      <c r="F63" s="189"/>
      <c r="G63" s="189"/>
      <c r="H63" s="189"/>
      <c r="I63" s="189"/>
      <c r="J63" s="189"/>
      <c r="K63" s="189"/>
      <c r="L63" s="189"/>
      <c r="M63" s="189"/>
      <c r="N63" s="189"/>
      <c r="O63" s="189"/>
      <c r="P63" s="56"/>
      <c r="Q63" s="56"/>
      <c r="R63" s="56"/>
      <c r="S63" s="56"/>
      <c r="T63" s="56"/>
      <c r="U63" s="56"/>
      <c r="V63" s="115"/>
    </row>
    <row r="64" spans="1:22">
      <c r="A64" s="189"/>
      <c r="B64" s="192"/>
      <c r="C64" s="189"/>
      <c r="D64" s="189"/>
      <c r="E64" s="189"/>
      <c r="F64" s="189"/>
      <c r="G64" s="189"/>
      <c r="H64" s="189"/>
      <c r="I64" s="189"/>
      <c r="J64" s="189"/>
      <c r="K64" s="189"/>
      <c r="L64" s="189"/>
      <c r="M64" s="189"/>
      <c r="N64" s="189"/>
      <c r="O64" s="189"/>
      <c r="P64" s="56"/>
      <c r="Q64" s="56"/>
      <c r="R64" s="56"/>
      <c r="S64" s="56"/>
      <c r="T64" s="56"/>
      <c r="U64" s="56"/>
      <c r="V64" s="115"/>
    </row>
    <row r="65" spans="1:22">
      <c r="A65" s="189"/>
      <c r="B65" s="192"/>
      <c r="C65" s="189"/>
      <c r="D65" s="189"/>
      <c r="E65" s="189"/>
      <c r="F65" s="189"/>
      <c r="G65" s="189"/>
      <c r="H65" s="189"/>
      <c r="I65" s="189"/>
      <c r="J65" s="189"/>
      <c r="K65" s="189"/>
      <c r="L65" s="189"/>
      <c r="M65" s="189"/>
      <c r="N65" s="189"/>
      <c r="O65" s="189"/>
      <c r="P65" s="56"/>
      <c r="Q65" s="56"/>
      <c r="R65" s="56"/>
      <c r="S65" s="56"/>
      <c r="T65" s="56"/>
      <c r="U65" s="56"/>
      <c r="V65" s="115"/>
    </row>
    <row r="66" spans="1:22">
      <c r="A66" s="189"/>
      <c r="B66" s="192"/>
      <c r="C66" s="189"/>
      <c r="D66" s="189"/>
      <c r="E66" s="189"/>
      <c r="F66" s="189"/>
      <c r="G66" s="189"/>
      <c r="H66" s="189"/>
      <c r="I66" s="189"/>
      <c r="J66" s="189"/>
      <c r="K66" s="189"/>
      <c r="L66" s="189"/>
      <c r="M66" s="189"/>
      <c r="N66" s="189"/>
      <c r="O66" s="189"/>
      <c r="P66" s="56"/>
      <c r="Q66" s="56"/>
      <c r="R66" s="56"/>
      <c r="S66" s="56"/>
      <c r="T66" s="56"/>
      <c r="U66" s="56"/>
      <c r="V66" s="115"/>
    </row>
    <row r="67" spans="1:22">
      <c r="A67" s="189"/>
      <c r="B67" s="192"/>
      <c r="C67" s="189"/>
      <c r="D67" s="189"/>
      <c r="E67" s="189"/>
      <c r="F67" s="189"/>
      <c r="G67" s="189"/>
      <c r="H67" s="189"/>
      <c r="I67" s="189"/>
      <c r="J67" s="189"/>
      <c r="K67" s="189"/>
      <c r="L67" s="189"/>
      <c r="M67" s="189"/>
      <c r="N67" s="189"/>
      <c r="O67" s="189"/>
      <c r="P67" s="56"/>
      <c r="Q67" s="56"/>
      <c r="R67" s="56"/>
      <c r="S67" s="56"/>
      <c r="T67" s="56"/>
      <c r="U67" s="56"/>
      <c r="V67" s="115"/>
    </row>
    <row r="68" spans="1:22">
      <c r="A68" s="189"/>
      <c r="B68" s="192"/>
      <c r="C68" s="189"/>
      <c r="D68" s="189"/>
      <c r="E68" s="189"/>
      <c r="F68" s="189"/>
      <c r="G68" s="189"/>
      <c r="H68" s="189"/>
      <c r="I68" s="189"/>
      <c r="J68" s="189"/>
      <c r="K68" s="189"/>
      <c r="L68" s="189"/>
      <c r="M68" s="189"/>
      <c r="N68" s="189"/>
      <c r="O68" s="189"/>
      <c r="P68" s="56"/>
      <c r="Q68" s="56"/>
      <c r="R68" s="56"/>
      <c r="S68" s="56"/>
      <c r="T68" s="56"/>
      <c r="U68" s="56"/>
      <c r="V68" s="115"/>
    </row>
    <row r="69" spans="1:22">
      <c r="A69" s="189"/>
      <c r="B69" s="192"/>
      <c r="C69" s="189"/>
      <c r="D69" s="189"/>
      <c r="E69" s="189"/>
      <c r="F69" s="189"/>
      <c r="G69" s="189"/>
      <c r="H69" s="189"/>
      <c r="I69" s="189"/>
      <c r="J69" s="189"/>
      <c r="K69" s="189"/>
      <c r="L69" s="189"/>
      <c r="M69" s="189"/>
      <c r="N69" s="189"/>
      <c r="O69" s="189"/>
      <c r="P69" s="56"/>
      <c r="Q69" s="56"/>
      <c r="R69" s="56"/>
      <c r="S69" s="56"/>
      <c r="T69" s="56"/>
      <c r="U69" s="56"/>
      <c r="V69" s="115"/>
    </row>
    <row r="70" spans="1:22">
      <c r="A70" s="189"/>
      <c r="B70" s="192"/>
      <c r="C70" s="189"/>
      <c r="D70" s="189"/>
      <c r="E70" s="189"/>
      <c r="F70" s="189"/>
      <c r="G70" s="189"/>
      <c r="H70" s="189"/>
      <c r="I70" s="189"/>
      <c r="J70" s="189"/>
      <c r="K70" s="189"/>
      <c r="L70" s="189"/>
      <c r="M70" s="189"/>
      <c r="N70" s="189"/>
      <c r="O70" s="189"/>
      <c r="P70" s="56"/>
      <c r="Q70" s="56"/>
      <c r="R70" s="56"/>
      <c r="S70" s="56"/>
      <c r="T70" s="56"/>
      <c r="U70" s="56"/>
      <c r="V70" s="115"/>
    </row>
    <row r="71" spans="1:22">
      <c r="A71" s="189"/>
      <c r="B71" s="192"/>
      <c r="C71" s="189"/>
      <c r="D71" s="189"/>
      <c r="E71" s="189"/>
      <c r="F71" s="189"/>
      <c r="G71" s="189"/>
      <c r="H71" s="189"/>
      <c r="I71" s="189"/>
      <c r="J71" s="189"/>
      <c r="K71" s="189"/>
      <c r="L71" s="189"/>
      <c r="M71" s="189"/>
      <c r="N71" s="189"/>
      <c r="O71" s="189"/>
      <c r="P71" s="56"/>
      <c r="Q71" s="56"/>
      <c r="R71" s="56"/>
      <c r="S71" s="56"/>
      <c r="T71" s="56"/>
      <c r="U71" s="56"/>
      <c r="V71" s="115"/>
    </row>
    <row r="72" spans="1:22">
      <c r="A72" s="189"/>
      <c r="B72" s="192"/>
      <c r="C72" s="189"/>
      <c r="D72" s="189"/>
      <c r="E72" s="189"/>
      <c r="F72" s="189"/>
      <c r="G72" s="189"/>
      <c r="H72" s="189"/>
      <c r="I72" s="189"/>
      <c r="J72" s="189"/>
      <c r="K72" s="189"/>
      <c r="L72" s="189"/>
      <c r="M72" s="189"/>
      <c r="N72" s="189"/>
      <c r="O72" s="189"/>
      <c r="P72" s="56"/>
      <c r="Q72" s="56"/>
      <c r="R72" s="56"/>
      <c r="S72" s="56"/>
      <c r="T72" s="56"/>
      <c r="U72" s="56"/>
      <c r="V72" s="115"/>
    </row>
    <row r="73" spans="1:22">
      <c r="A73" s="189"/>
      <c r="B73" s="192"/>
      <c r="C73" s="189"/>
      <c r="D73" s="189"/>
      <c r="E73" s="189"/>
      <c r="F73" s="189"/>
      <c r="G73" s="189"/>
      <c r="H73" s="189"/>
      <c r="I73" s="189"/>
      <c r="J73" s="189"/>
      <c r="K73" s="189"/>
      <c r="L73" s="189"/>
      <c r="M73" s="189"/>
      <c r="N73" s="189"/>
      <c r="O73" s="189"/>
      <c r="P73" s="56"/>
      <c r="Q73" s="56"/>
      <c r="R73" s="56"/>
      <c r="S73" s="56"/>
      <c r="T73" s="56"/>
      <c r="U73" s="56"/>
      <c r="V73" s="115"/>
    </row>
    <row r="74" spans="1:22">
      <c r="A74" s="189"/>
      <c r="B74" s="192"/>
      <c r="C74" s="189"/>
      <c r="D74" s="189"/>
      <c r="E74" s="189"/>
      <c r="F74" s="189"/>
      <c r="G74" s="189"/>
      <c r="H74" s="189"/>
      <c r="I74" s="189"/>
      <c r="J74" s="189"/>
      <c r="K74" s="189"/>
      <c r="L74" s="189"/>
      <c r="M74" s="189"/>
      <c r="N74" s="189"/>
      <c r="O74" s="189"/>
      <c r="P74" s="56"/>
      <c r="Q74" s="56"/>
      <c r="R74" s="56"/>
      <c r="S74" s="56"/>
      <c r="T74" s="56"/>
      <c r="U74" s="56"/>
      <c r="V74" s="115"/>
    </row>
    <row r="75" spans="1:22">
      <c r="A75" s="189"/>
      <c r="B75" s="192"/>
      <c r="C75" s="189"/>
      <c r="D75" s="189"/>
      <c r="E75" s="189"/>
      <c r="F75" s="189"/>
      <c r="G75" s="189"/>
      <c r="H75" s="189"/>
      <c r="I75" s="189"/>
      <c r="J75" s="189"/>
      <c r="K75" s="189"/>
      <c r="L75" s="189"/>
      <c r="M75" s="189"/>
      <c r="N75" s="189"/>
      <c r="O75" s="189"/>
      <c r="P75" s="56"/>
      <c r="Q75" s="56"/>
      <c r="R75" s="56"/>
      <c r="S75" s="56"/>
      <c r="T75" s="56"/>
      <c r="U75" s="56"/>
      <c r="V75" s="115"/>
    </row>
    <row r="76" spans="1:22">
      <c r="A76" s="189"/>
      <c r="B76" s="192"/>
      <c r="C76" s="189"/>
      <c r="D76" s="189"/>
      <c r="E76" s="189"/>
      <c r="F76" s="189"/>
      <c r="G76" s="189"/>
      <c r="H76" s="189"/>
      <c r="I76" s="189"/>
      <c r="J76" s="189"/>
      <c r="K76" s="189"/>
      <c r="L76" s="189"/>
      <c r="M76" s="189"/>
      <c r="N76" s="189"/>
      <c r="O76" s="189"/>
      <c r="P76" s="56"/>
      <c r="Q76" s="56"/>
      <c r="R76" s="56"/>
      <c r="S76" s="56"/>
      <c r="T76" s="56"/>
      <c r="U76" s="56"/>
      <c r="V76" s="115"/>
    </row>
    <row r="77" spans="1:22">
      <c r="A77" s="189"/>
      <c r="B77" s="192"/>
      <c r="C77" s="189"/>
      <c r="D77" s="189"/>
      <c r="E77" s="189"/>
      <c r="F77" s="189"/>
      <c r="G77" s="189"/>
      <c r="H77" s="189"/>
      <c r="I77" s="189"/>
      <c r="J77" s="189"/>
      <c r="K77" s="189"/>
      <c r="L77" s="189"/>
      <c r="M77" s="189"/>
      <c r="N77" s="189"/>
      <c r="O77" s="189"/>
      <c r="P77" s="56"/>
      <c r="Q77" s="56"/>
      <c r="R77" s="56"/>
      <c r="S77" s="56"/>
      <c r="T77" s="56"/>
      <c r="U77" s="56"/>
      <c r="V77" s="115"/>
    </row>
    <row r="78" spans="1:22">
      <c r="A78" s="189"/>
      <c r="B78" s="192"/>
      <c r="C78" s="189"/>
      <c r="D78" s="189"/>
      <c r="E78" s="189"/>
      <c r="F78" s="189"/>
      <c r="G78" s="189"/>
      <c r="H78" s="189"/>
      <c r="I78" s="189"/>
      <c r="J78" s="189"/>
      <c r="K78" s="189"/>
      <c r="L78" s="189"/>
      <c r="M78" s="189"/>
      <c r="N78" s="189"/>
      <c r="O78" s="189"/>
      <c r="P78" s="56"/>
      <c r="Q78" s="56"/>
      <c r="R78" s="56"/>
      <c r="S78" s="56"/>
      <c r="T78" s="56"/>
      <c r="U78" s="56"/>
      <c r="V78" s="115"/>
    </row>
    <row r="79" spans="1:22">
      <c r="A79" s="189"/>
      <c r="B79" s="192"/>
      <c r="C79" s="189"/>
      <c r="D79" s="189"/>
      <c r="E79" s="189"/>
      <c r="F79" s="189"/>
      <c r="G79" s="189"/>
      <c r="H79" s="189"/>
      <c r="I79" s="189"/>
      <c r="J79" s="189"/>
      <c r="K79" s="189"/>
      <c r="L79" s="189"/>
      <c r="M79" s="189"/>
      <c r="N79" s="189"/>
      <c r="O79" s="189"/>
      <c r="P79" s="56"/>
      <c r="Q79" s="56"/>
      <c r="R79" s="56"/>
      <c r="S79" s="56"/>
      <c r="T79" s="56"/>
      <c r="U79" s="56"/>
      <c r="V79" s="115"/>
    </row>
    <row r="80" spans="1:22">
      <c r="A80" s="189"/>
      <c r="B80" s="192"/>
      <c r="C80" s="189"/>
      <c r="D80" s="189"/>
      <c r="E80" s="189"/>
      <c r="F80" s="189"/>
      <c r="G80" s="189"/>
      <c r="H80" s="189"/>
      <c r="I80" s="189"/>
      <c r="J80" s="189"/>
      <c r="K80" s="189"/>
      <c r="L80" s="189"/>
      <c r="M80" s="189"/>
      <c r="N80" s="189"/>
      <c r="O80" s="189"/>
      <c r="P80" s="56"/>
      <c r="Q80" s="56"/>
      <c r="R80" s="56"/>
      <c r="S80" s="56"/>
      <c r="T80" s="56"/>
      <c r="U80" s="56"/>
      <c r="V80" s="115"/>
    </row>
    <row r="81" spans="1:22">
      <c r="A81" s="189"/>
      <c r="B81" s="192"/>
      <c r="C81" s="189"/>
      <c r="D81" s="189"/>
      <c r="E81" s="189"/>
      <c r="F81" s="189"/>
      <c r="G81" s="189"/>
      <c r="H81" s="189"/>
      <c r="I81" s="189"/>
      <c r="J81" s="189"/>
      <c r="K81" s="189"/>
      <c r="L81" s="189"/>
      <c r="M81" s="189"/>
      <c r="N81" s="189"/>
      <c r="O81" s="189"/>
      <c r="P81" s="56"/>
      <c r="Q81" s="56"/>
      <c r="R81" s="56"/>
      <c r="S81" s="56"/>
      <c r="T81" s="56"/>
      <c r="U81" s="56"/>
      <c r="V81" s="115"/>
    </row>
    <row r="82" spans="1:22">
      <c r="A82" s="189"/>
      <c r="B82" s="192"/>
      <c r="C82" s="189"/>
      <c r="D82" s="189"/>
      <c r="E82" s="189"/>
      <c r="F82" s="189"/>
      <c r="G82" s="189"/>
      <c r="H82" s="189"/>
      <c r="I82" s="189"/>
      <c r="J82" s="189"/>
      <c r="K82" s="189"/>
      <c r="L82" s="189"/>
      <c r="M82" s="189"/>
      <c r="N82" s="189"/>
      <c r="O82" s="189"/>
      <c r="P82" s="56"/>
      <c r="Q82" s="56"/>
      <c r="R82" s="56"/>
      <c r="S82" s="56"/>
      <c r="T82" s="56"/>
      <c r="U82" s="56"/>
      <c r="V82" s="115"/>
    </row>
    <row r="83" spans="1:22">
      <c r="A83" s="189"/>
      <c r="B83" s="192"/>
      <c r="C83" s="189"/>
      <c r="D83" s="189"/>
      <c r="E83" s="189"/>
      <c r="F83" s="189"/>
      <c r="G83" s="189"/>
      <c r="H83" s="189"/>
      <c r="I83" s="189"/>
      <c r="J83" s="189"/>
      <c r="K83" s="189"/>
      <c r="L83" s="189"/>
      <c r="M83" s="189"/>
      <c r="N83" s="189"/>
      <c r="O83" s="189"/>
      <c r="P83" s="56"/>
      <c r="Q83" s="56"/>
      <c r="R83" s="56"/>
      <c r="S83" s="56"/>
      <c r="T83" s="56"/>
      <c r="U83" s="56"/>
      <c r="V83" s="115"/>
    </row>
    <row r="84" spans="1:22">
      <c r="A84" s="189"/>
      <c r="B84" s="192"/>
      <c r="C84" s="189"/>
      <c r="D84" s="189"/>
      <c r="E84" s="189"/>
      <c r="F84" s="189"/>
      <c r="G84" s="189"/>
      <c r="H84" s="189"/>
      <c r="I84" s="189"/>
      <c r="J84" s="189"/>
      <c r="K84" s="189"/>
      <c r="L84" s="189"/>
      <c r="M84" s="189"/>
      <c r="N84" s="189"/>
      <c r="O84" s="189"/>
      <c r="P84" s="56"/>
      <c r="Q84" s="56"/>
      <c r="R84" s="56"/>
      <c r="S84" s="56"/>
      <c r="T84" s="56"/>
      <c r="U84" s="56"/>
      <c r="V84" s="115"/>
    </row>
    <row r="85" spans="1:22">
      <c r="B85" s="102"/>
      <c r="P85" s="56"/>
      <c r="Q85" s="56"/>
      <c r="R85" s="56"/>
      <c r="S85" s="56"/>
      <c r="T85" s="56"/>
      <c r="U85" s="56"/>
      <c r="V85" s="115"/>
    </row>
    <row r="86" spans="1:22">
      <c r="B86" s="102"/>
      <c r="P86" s="56"/>
      <c r="Q86" s="56"/>
      <c r="R86" s="56"/>
      <c r="S86" s="56"/>
      <c r="T86" s="56"/>
      <c r="U86" s="56"/>
      <c r="V86" s="115"/>
    </row>
    <row r="87" spans="1:22">
      <c r="B87" s="102"/>
      <c r="P87" s="56"/>
      <c r="Q87" s="56"/>
      <c r="R87" s="56"/>
      <c r="S87" s="56"/>
      <c r="T87" s="56"/>
      <c r="U87" s="56"/>
      <c r="V87" s="115"/>
    </row>
    <row r="88" spans="1:22">
      <c r="B88" s="102"/>
      <c r="P88" s="56"/>
      <c r="Q88" s="56"/>
      <c r="R88" s="56"/>
      <c r="S88" s="56"/>
      <c r="T88" s="56"/>
      <c r="U88" s="56"/>
      <c r="V88" s="115"/>
    </row>
    <row r="89" spans="1:22">
      <c r="B89" s="102"/>
      <c r="P89" s="56"/>
      <c r="Q89" s="56"/>
      <c r="R89" s="56"/>
      <c r="S89" s="56"/>
      <c r="T89" s="56"/>
      <c r="U89" s="56"/>
      <c r="V89" s="115"/>
    </row>
    <row r="90" spans="1:22">
      <c r="B90" s="102"/>
      <c r="P90" s="56"/>
      <c r="Q90" s="56"/>
      <c r="R90" s="56"/>
      <c r="S90" s="56"/>
      <c r="T90" s="56"/>
      <c r="U90" s="56"/>
      <c r="V90" s="115"/>
    </row>
    <row r="91" spans="1:22">
      <c r="B91" s="102"/>
      <c r="P91" s="56"/>
      <c r="Q91" s="56"/>
      <c r="R91" s="56"/>
      <c r="S91" s="56"/>
      <c r="T91" s="56"/>
      <c r="U91" s="56"/>
      <c r="V91" s="115"/>
    </row>
    <row r="92" spans="1:22">
      <c r="B92" s="102"/>
      <c r="P92" s="56"/>
      <c r="Q92" s="56"/>
      <c r="R92" s="56"/>
      <c r="S92" s="56"/>
      <c r="T92" s="56"/>
      <c r="U92" s="56"/>
      <c r="V92" s="115"/>
    </row>
    <row r="93" spans="1:22">
      <c r="B93" s="102"/>
      <c r="P93" s="56"/>
      <c r="Q93" s="56"/>
      <c r="R93" s="56"/>
      <c r="S93" s="56"/>
      <c r="T93" s="56"/>
      <c r="U93" s="56"/>
      <c r="V93" s="115"/>
    </row>
    <row r="94" spans="1:22">
      <c r="B94" s="102"/>
      <c r="P94" s="56"/>
      <c r="Q94" s="56"/>
      <c r="R94" s="56"/>
      <c r="S94" s="56"/>
      <c r="T94" s="56"/>
      <c r="U94" s="56"/>
      <c r="V94" s="115"/>
    </row>
    <row r="95" spans="1:22">
      <c r="B95" s="102"/>
      <c r="P95" s="56"/>
      <c r="Q95" s="56"/>
      <c r="R95" s="56"/>
      <c r="S95" s="56"/>
      <c r="T95" s="56"/>
      <c r="U95" s="56"/>
      <c r="V95" s="115"/>
    </row>
    <row r="96" spans="1:22">
      <c r="B96" s="102"/>
      <c r="P96" s="56"/>
      <c r="Q96" s="56"/>
      <c r="R96" s="56"/>
      <c r="S96" s="56"/>
      <c r="T96" s="56"/>
      <c r="U96" s="56"/>
      <c r="V96" s="115"/>
    </row>
    <row r="97" spans="2:22">
      <c r="B97" s="102"/>
      <c r="P97" s="56"/>
      <c r="Q97" s="56"/>
      <c r="R97" s="56"/>
      <c r="S97" s="56"/>
      <c r="T97" s="56"/>
      <c r="U97" s="56"/>
      <c r="V97" s="115"/>
    </row>
    <row r="98" spans="2:22">
      <c r="B98" s="102"/>
      <c r="P98" s="56"/>
      <c r="Q98" s="56"/>
      <c r="R98" s="56"/>
      <c r="S98" s="56"/>
      <c r="T98" s="56"/>
      <c r="U98" s="56"/>
      <c r="V98" s="115"/>
    </row>
    <row r="99" spans="2:22">
      <c r="B99" s="102"/>
      <c r="P99" s="56"/>
      <c r="Q99" s="56"/>
      <c r="R99" s="56"/>
      <c r="S99" s="56"/>
      <c r="T99" s="56"/>
      <c r="U99" s="56"/>
      <c r="V99" s="115"/>
    </row>
    <row r="100" spans="2:22">
      <c r="B100" s="102"/>
      <c r="P100" s="56"/>
      <c r="Q100" s="56"/>
      <c r="R100" s="56"/>
      <c r="S100" s="56"/>
      <c r="T100" s="56"/>
      <c r="U100" s="56"/>
      <c r="V100" s="115"/>
    </row>
    <row r="101" spans="2:22">
      <c r="B101" s="102"/>
      <c r="P101" s="56"/>
      <c r="Q101" s="56"/>
      <c r="R101" s="56"/>
      <c r="S101" s="56"/>
      <c r="T101" s="56"/>
      <c r="U101" s="56"/>
      <c r="V101" s="115"/>
    </row>
    <row r="102" spans="2:22">
      <c r="B102" s="102"/>
      <c r="P102" s="56"/>
      <c r="Q102" s="56"/>
      <c r="R102" s="56"/>
      <c r="S102" s="56"/>
      <c r="T102" s="56"/>
      <c r="U102" s="56"/>
      <c r="V102" s="115"/>
    </row>
    <row r="103" spans="2:22">
      <c r="B103" s="102"/>
      <c r="P103" s="56"/>
      <c r="Q103" s="56"/>
      <c r="R103" s="56"/>
      <c r="S103" s="56"/>
      <c r="T103" s="56"/>
      <c r="U103" s="56"/>
      <c r="V103" s="115"/>
    </row>
    <row r="104" spans="2:22">
      <c r="B104" s="102"/>
      <c r="P104" s="56"/>
      <c r="Q104" s="56"/>
      <c r="R104" s="56"/>
      <c r="S104" s="56"/>
      <c r="T104" s="56"/>
      <c r="U104" s="56"/>
      <c r="V104" s="115"/>
    </row>
    <row r="105" spans="2:22">
      <c r="B105" s="102"/>
      <c r="P105" s="56"/>
      <c r="Q105" s="56"/>
      <c r="R105" s="56"/>
      <c r="S105" s="56"/>
      <c r="T105" s="56"/>
      <c r="U105" s="56"/>
      <c r="V105" s="115"/>
    </row>
    <row r="106" spans="2:22">
      <c r="B106" s="102"/>
      <c r="P106" s="56"/>
      <c r="Q106" s="56"/>
      <c r="R106" s="56"/>
      <c r="S106" s="56"/>
      <c r="T106" s="56"/>
      <c r="U106" s="56"/>
      <c r="V106" s="115"/>
    </row>
    <row r="107" spans="2:22">
      <c r="B107" s="102"/>
      <c r="P107" s="56"/>
      <c r="Q107" s="56"/>
      <c r="R107" s="56"/>
      <c r="S107" s="56"/>
      <c r="T107" s="56"/>
      <c r="U107" s="56"/>
      <c r="V107" s="115"/>
    </row>
    <row r="108" spans="2:22">
      <c r="B108" s="102"/>
      <c r="P108" s="56"/>
      <c r="Q108" s="56"/>
      <c r="R108" s="56"/>
      <c r="S108" s="56"/>
      <c r="T108" s="56"/>
      <c r="U108" s="56"/>
      <c r="V108" s="115"/>
    </row>
    <row r="109" spans="2:22">
      <c r="B109" s="102"/>
      <c r="P109" s="56"/>
      <c r="Q109" s="56"/>
      <c r="R109" s="56"/>
      <c r="S109" s="56"/>
      <c r="T109" s="56"/>
      <c r="U109" s="56"/>
      <c r="V109" s="115"/>
    </row>
    <row r="110" spans="2:22">
      <c r="B110" s="102"/>
      <c r="P110" s="56"/>
      <c r="Q110" s="56"/>
      <c r="R110" s="56"/>
      <c r="S110" s="56"/>
      <c r="T110" s="56"/>
      <c r="U110" s="56"/>
      <c r="V110" s="115"/>
    </row>
    <row r="111" spans="2:22">
      <c r="B111" s="102"/>
      <c r="P111" s="56"/>
      <c r="Q111" s="56"/>
      <c r="R111" s="56"/>
      <c r="S111" s="56"/>
      <c r="T111" s="56"/>
      <c r="U111" s="56"/>
      <c r="V111" s="115"/>
    </row>
    <row r="112" spans="2:22">
      <c r="B112" s="102"/>
      <c r="P112" s="56"/>
      <c r="Q112" s="56"/>
      <c r="R112" s="56"/>
      <c r="S112" s="56"/>
      <c r="T112" s="56"/>
      <c r="U112" s="56"/>
      <c r="V112" s="115"/>
    </row>
    <row r="113" spans="2:22">
      <c r="B113" s="102"/>
      <c r="P113" s="56"/>
      <c r="Q113" s="56"/>
      <c r="R113" s="56"/>
      <c r="S113" s="56"/>
      <c r="T113" s="56"/>
      <c r="U113" s="56"/>
      <c r="V113" s="115"/>
    </row>
    <row r="114" spans="2:22">
      <c r="B114" s="102"/>
      <c r="P114" s="56"/>
      <c r="Q114" s="56"/>
      <c r="R114" s="56"/>
      <c r="S114" s="56"/>
      <c r="T114" s="56"/>
      <c r="U114" s="56"/>
      <c r="V114" s="115"/>
    </row>
    <row r="115" spans="2:22">
      <c r="B115" s="102"/>
      <c r="P115" s="56"/>
      <c r="Q115" s="56"/>
      <c r="R115" s="56"/>
      <c r="S115" s="56"/>
      <c r="T115" s="56"/>
      <c r="U115" s="56"/>
      <c r="V115" s="115"/>
    </row>
    <row r="116" spans="2:22">
      <c r="B116" s="102"/>
      <c r="P116" s="56"/>
      <c r="Q116" s="56"/>
      <c r="R116" s="56"/>
      <c r="S116" s="56"/>
      <c r="T116" s="56"/>
      <c r="U116" s="56"/>
      <c r="V116" s="115"/>
    </row>
    <row r="117" spans="2:22">
      <c r="B117" s="102"/>
      <c r="P117" s="56"/>
      <c r="Q117" s="56"/>
      <c r="R117" s="56"/>
      <c r="S117" s="56"/>
      <c r="T117" s="56"/>
      <c r="U117" s="56"/>
      <c r="V117" s="115"/>
    </row>
    <row r="118" spans="2:22">
      <c r="B118" s="102"/>
      <c r="P118" s="56"/>
      <c r="Q118" s="56"/>
      <c r="R118" s="56"/>
      <c r="S118" s="56"/>
      <c r="T118" s="56"/>
      <c r="U118" s="56"/>
      <c r="V118" s="115"/>
    </row>
    <row r="119" spans="2:22">
      <c r="B119" s="102"/>
      <c r="P119" s="56"/>
      <c r="Q119" s="56"/>
      <c r="R119" s="56"/>
      <c r="S119" s="56"/>
      <c r="T119" s="56"/>
      <c r="U119" s="56"/>
      <c r="V119" s="115"/>
    </row>
    <row r="120" spans="2:22">
      <c r="B120" s="102"/>
      <c r="P120" s="56"/>
      <c r="Q120" s="56"/>
      <c r="R120" s="56"/>
      <c r="S120" s="56"/>
      <c r="T120" s="56"/>
      <c r="U120" s="56"/>
      <c r="V120" s="115"/>
    </row>
    <row r="121" spans="2:22">
      <c r="B121" s="112"/>
      <c r="C121" s="113"/>
      <c r="D121" s="113"/>
      <c r="E121" s="113"/>
      <c r="F121" s="113"/>
      <c r="G121" s="113"/>
      <c r="H121" s="113"/>
      <c r="I121" s="113"/>
      <c r="J121" s="113"/>
      <c r="K121" s="113"/>
      <c r="L121" s="113"/>
      <c r="M121" s="113"/>
      <c r="N121" s="113"/>
      <c r="O121" s="113"/>
      <c r="P121" s="113"/>
      <c r="Q121" s="113"/>
      <c r="R121" s="113"/>
      <c r="S121" s="113"/>
      <c r="T121" s="113"/>
      <c r="U121" s="113"/>
      <c r="V121" s="116"/>
    </row>
  </sheetData>
  <phoneticPr fontId="3"/>
  <pageMargins left="0.47244094488188981" right="0.23622047244094491" top="0.43307086614173229" bottom="0.31496062992125984" header="0.31496062992125984" footer="0.19685039370078741"/>
  <pageSetup paperSize="8" scale="75" orientation="portrait" r:id="rId1"/>
  <headerFooter>
    <oddHeader>&amp;R&amp;"ＭＳ 明朝,標準"&amp;12ジェネリック医薬品分析(医科･調剤)</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B1:J80"/>
  <sheetViews>
    <sheetView showGridLines="0" zoomScaleNormal="100" zoomScaleSheetLayoutView="100" workbookViewId="0"/>
  </sheetViews>
  <sheetFormatPr defaultColWidth="9" defaultRowHeight="13.5"/>
  <cols>
    <col min="1" max="1" width="4.625" style="19" customWidth="1"/>
    <col min="2" max="9" width="15.375" style="19" customWidth="1"/>
    <col min="10" max="12" width="20.625" style="19" customWidth="1"/>
    <col min="13" max="13" width="6.625" style="19" customWidth="1"/>
    <col min="14" max="16384" width="9" style="19"/>
  </cols>
  <sheetData>
    <row r="1" spans="2:10" ht="16.5" customHeight="1">
      <c r="B1" s="19" t="s">
        <v>227</v>
      </c>
      <c r="J1" s="19" t="s">
        <v>228</v>
      </c>
    </row>
    <row r="2" spans="2:10" ht="16.5" customHeight="1">
      <c r="B2" s="19" t="s">
        <v>190</v>
      </c>
      <c r="J2" s="19" t="s">
        <v>202</v>
      </c>
    </row>
    <row r="79" ht="16.5" customHeight="1"/>
    <row r="80" ht="16.5" customHeight="1"/>
  </sheetData>
  <phoneticPr fontId="3"/>
  <pageMargins left="0.70866141732283472" right="0.70866141732283472" top="0.74803149606299213" bottom="0.74803149606299213" header="0.31496062992125984" footer="0.31496062992125984"/>
  <pageSetup paperSize="8" scale="75" fitToHeight="0" orientation="landscape" r:id="rId1"/>
  <headerFooter>
    <oddHeader>&amp;R&amp;"ＭＳ 明朝,標準"&amp;12ジェネリック医薬品分析(医科･調剤)</oddHeader>
  </headerFooter>
  <rowBreaks count="1" manualBreakCount="1">
    <brk id="78" max="1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1A550-8CC0-4839-8DF9-6B4809D7B341}">
  <dimension ref="A1:V121"/>
  <sheetViews>
    <sheetView showGridLines="0" zoomScaleNormal="100" zoomScaleSheetLayoutView="100" workbookViewId="0"/>
  </sheetViews>
  <sheetFormatPr defaultColWidth="9" defaultRowHeight="13.5"/>
  <cols>
    <col min="1" max="1" width="4.625" style="56" customWidth="1"/>
    <col min="2" max="2" width="2.125" style="56" customWidth="1"/>
    <col min="3" max="3" width="8.375" style="56" customWidth="1"/>
    <col min="4" max="4" width="11.625" style="56" customWidth="1"/>
    <col min="5" max="5" width="5.5" style="56" bestFit="1" customWidth="1"/>
    <col min="6" max="6" width="11.625" style="56" customWidth="1"/>
    <col min="7" max="7" width="5.5" style="56" customWidth="1"/>
    <col min="8" max="15" width="8.875" style="56" customWidth="1"/>
    <col min="16" max="22" width="9" style="20"/>
    <col min="23" max="23" width="4.625" style="20" customWidth="1"/>
    <col min="24" max="16384" width="9" style="20"/>
  </cols>
  <sheetData>
    <row r="1" spans="1:22" ht="16.5" customHeight="1">
      <c r="A1" s="189"/>
      <c r="B1" s="56" t="s">
        <v>227</v>
      </c>
      <c r="C1" s="189"/>
      <c r="D1" s="189"/>
      <c r="E1" s="189"/>
      <c r="F1" s="189"/>
      <c r="G1" s="189"/>
      <c r="H1" s="189"/>
      <c r="I1" s="189"/>
      <c r="J1" s="189"/>
      <c r="K1" s="189"/>
      <c r="L1" s="189"/>
      <c r="M1" s="189"/>
      <c r="N1" s="189"/>
      <c r="O1" s="189"/>
    </row>
    <row r="2" spans="1:22" ht="16.5" customHeight="1">
      <c r="A2" s="189"/>
      <c r="B2" s="56" t="s">
        <v>187</v>
      </c>
      <c r="C2" s="189"/>
      <c r="D2" s="189"/>
      <c r="E2" s="189"/>
      <c r="F2" s="189"/>
      <c r="G2" s="189"/>
      <c r="H2" s="189"/>
      <c r="I2" s="189"/>
      <c r="J2" s="189"/>
      <c r="K2" s="189"/>
      <c r="L2" s="189"/>
      <c r="M2" s="189"/>
      <c r="N2" s="189"/>
      <c r="O2" s="189"/>
    </row>
    <row r="3" spans="1:22">
      <c r="A3" s="189"/>
      <c r="B3" s="189"/>
      <c r="C3" s="189"/>
      <c r="D3" s="189"/>
      <c r="E3" s="189"/>
      <c r="F3" s="189"/>
      <c r="G3" s="189"/>
      <c r="H3" s="189"/>
      <c r="I3" s="189"/>
      <c r="J3" s="189"/>
      <c r="K3" s="189"/>
      <c r="L3" s="189"/>
      <c r="M3" s="189"/>
      <c r="N3" s="189"/>
      <c r="O3" s="189"/>
    </row>
    <row r="4" spans="1:22" ht="13.5" customHeight="1">
      <c r="A4" s="189"/>
      <c r="B4" s="99"/>
      <c r="C4" s="100"/>
      <c r="D4" s="100"/>
      <c r="E4" s="100"/>
      <c r="F4" s="100"/>
      <c r="G4" s="101"/>
      <c r="H4" s="189"/>
      <c r="I4" s="189"/>
      <c r="J4" s="189"/>
      <c r="K4" s="189"/>
      <c r="L4" s="189"/>
      <c r="M4" s="189"/>
      <c r="N4" s="189"/>
      <c r="O4" s="189"/>
    </row>
    <row r="5" spans="1:22" ht="13.5" customHeight="1">
      <c r="A5" s="189"/>
      <c r="B5" s="102"/>
      <c r="C5" s="103"/>
      <c r="D5" s="104">
        <v>0.84000000000000008</v>
      </c>
      <c r="E5" s="105" t="s">
        <v>207</v>
      </c>
      <c r="F5" s="106">
        <v>0.89</v>
      </c>
      <c r="G5" s="107" t="s">
        <v>209</v>
      </c>
      <c r="H5" s="189"/>
      <c r="I5" s="189"/>
      <c r="J5" s="189"/>
      <c r="K5" s="189"/>
      <c r="L5" s="189"/>
      <c r="M5" s="189"/>
      <c r="N5" s="189"/>
      <c r="O5" s="189"/>
    </row>
    <row r="6" spans="1:22">
      <c r="A6" s="189"/>
      <c r="B6" s="102"/>
      <c r="D6" s="104"/>
      <c r="E6" s="105"/>
      <c r="F6" s="106"/>
      <c r="G6" s="107"/>
      <c r="H6" s="189"/>
      <c r="I6" s="189"/>
      <c r="J6" s="189"/>
      <c r="K6" s="189"/>
      <c r="L6" s="189"/>
      <c r="M6" s="189"/>
      <c r="N6" s="189"/>
      <c r="O6" s="189"/>
    </row>
    <row r="7" spans="1:22">
      <c r="A7" s="189"/>
      <c r="B7" s="102"/>
      <c r="C7" s="108"/>
      <c r="D7" s="104">
        <v>0.81</v>
      </c>
      <c r="E7" s="105" t="s">
        <v>207</v>
      </c>
      <c r="F7" s="106">
        <v>0.84000000000000008</v>
      </c>
      <c r="G7" s="107" t="s">
        <v>210</v>
      </c>
      <c r="H7" s="189"/>
      <c r="I7" s="189"/>
      <c r="J7" s="189"/>
      <c r="K7" s="189"/>
      <c r="L7" s="189"/>
      <c r="M7" s="189"/>
      <c r="N7" s="189"/>
      <c r="O7" s="189"/>
    </row>
    <row r="8" spans="1:22">
      <c r="A8" s="189"/>
      <c r="B8" s="102"/>
      <c r="D8" s="104"/>
      <c r="E8" s="105"/>
      <c r="F8" s="106"/>
      <c r="G8" s="107"/>
      <c r="H8" s="189"/>
      <c r="I8" s="189"/>
      <c r="J8" s="189"/>
      <c r="K8" s="189"/>
      <c r="L8" s="189"/>
      <c r="M8" s="189"/>
      <c r="N8" s="189"/>
      <c r="O8" s="189"/>
    </row>
    <row r="9" spans="1:22">
      <c r="A9" s="189"/>
      <c r="B9" s="102"/>
      <c r="C9" s="109"/>
      <c r="D9" s="104">
        <v>0.78</v>
      </c>
      <c r="E9" s="105" t="s">
        <v>207</v>
      </c>
      <c r="F9" s="106">
        <v>0.81</v>
      </c>
      <c r="G9" s="107" t="s">
        <v>210</v>
      </c>
      <c r="H9" s="189"/>
      <c r="I9" s="189"/>
      <c r="J9" s="189"/>
      <c r="K9" s="189"/>
      <c r="L9" s="189"/>
      <c r="M9" s="189"/>
      <c r="N9" s="189"/>
      <c r="O9" s="189"/>
    </row>
    <row r="10" spans="1:22">
      <c r="A10" s="189"/>
      <c r="B10" s="102"/>
      <c r="D10" s="104"/>
      <c r="E10" s="105"/>
      <c r="F10" s="106"/>
      <c r="G10" s="107"/>
      <c r="H10" s="189"/>
      <c r="I10" s="189"/>
      <c r="J10" s="189"/>
      <c r="K10" s="189"/>
      <c r="L10" s="189"/>
      <c r="M10" s="189"/>
      <c r="N10" s="189"/>
      <c r="O10" s="189"/>
    </row>
    <row r="11" spans="1:22">
      <c r="A11" s="189"/>
      <c r="B11" s="102"/>
      <c r="C11" s="110"/>
      <c r="D11" s="104">
        <v>0.75</v>
      </c>
      <c r="E11" s="105" t="s">
        <v>207</v>
      </c>
      <c r="F11" s="106">
        <v>0.78</v>
      </c>
      <c r="G11" s="107" t="s">
        <v>210</v>
      </c>
      <c r="H11" s="189"/>
      <c r="I11" s="189"/>
      <c r="J11" s="189"/>
      <c r="K11" s="189"/>
      <c r="L11" s="189"/>
      <c r="M11" s="189"/>
      <c r="N11" s="189"/>
      <c r="O11" s="189"/>
    </row>
    <row r="12" spans="1:22">
      <c r="A12" s="189"/>
      <c r="B12" s="102"/>
      <c r="D12" s="104"/>
      <c r="E12" s="105"/>
      <c r="F12" s="106"/>
      <c r="G12" s="107"/>
      <c r="H12" s="189"/>
      <c r="I12" s="189"/>
      <c r="J12" s="189"/>
      <c r="K12" s="189"/>
      <c r="L12" s="189"/>
      <c r="M12" s="189"/>
      <c r="N12" s="189"/>
      <c r="O12" s="189"/>
    </row>
    <row r="13" spans="1:22">
      <c r="A13" s="189"/>
      <c r="B13" s="102"/>
      <c r="C13" s="111"/>
      <c r="D13" s="104">
        <v>0.72</v>
      </c>
      <c r="E13" s="105" t="s">
        <v>207</v>
      </c>
      <c r="F13" s="106">
        <v>0.75</v>
      </c>
      <c r="G13" s="107" t="s">
        <v>210</v>
      </c>
      <c r="H13" s="189"/>
      <c r="I13" s="189"/>
      <c r="J13" s="189"/>
      <c r="K13" s="189"/>
      <c r="L13" s="189"/>
      <c r="M13" s="189"/>
      <c r="N13" s="189"/>
      <c r="O13" s="189"/>
    </row>
    <row r="14" spans="1:22">
      <c r="A14" s="189"/>
      <c r="B14" s="112"/>
      <c r="C14" s="113"/>
      <c r="D14" s="113"/>
      <c r="E14" s="113"/>
      <c r="F14" s="113"/>
      <c r="G14" s="114"/>
      <c r="H14" s="189"/>
      <c r="I14" s="189"/>
      <c r="J14" s="189"/>
      <c r="K14" s="189"/>
      <c r="L14" s="189"/>
      <c r="M14" s="189"/>
      <c r="N14" s="189"/>
      <c r="O14" s="189"/>
    </row>
    <row r="15" spans="1:22">
      <c r="A15" s="189"/>
      <c r="B15" s="189"/>
      <c r="C15" s="189"/>
      <c r="D15" s="189"/>
      <c r="E15" s="189"/>
      <c r="F15" s="189"/>
      <c r="G15" s="189"/>
      <c r="H15" s="189"/>
      <c r="I15" s="189"/>
      <c r="J15" s="189"/>
      <c r="K15" s="189"/>
      <c r="L15" s="189"/>
      <c r="M15" s="189"/>
      <c r="N15" s="189"/>
      <c r="O15" s="189"/>
    </row>
    <row r="16" spans="1:22">
      <c r="A16" s="189"/>
      <c r="B16" s="190"/>
      <c r="C16" s="191"/>
      <c r="D16" s="191"/>
      <c r="E16" s="191"/>
      <c r="F16" s="191"/>
      <c r="G16" s="191"/>
      <c r="H16" s="191"/>
      <c r="I16" s="191"/>
      <c r="J16" s="191"/>
      <c r="K16" s="191"/>
      <c r="L16" s="191"/>
      <c r="M16" s="191"/>
      <c r="N16" s="191"/>
      <c r="O16" s="191"/>
      <c r="P16" s="100"/>
      <c r="Q16" s="100"/>
      <c r="R16" s="100"/>
      <c r="S16" s="100"/>
      <c r="T16" s="100"/>
      <c r="U16" s="100"/>
      <c r="V16" s="101"/>
    </row>
    <row r="17" spans="1:22">
      <c r="A17" s="189"/>
      <c r="B17" s="192"/>
      <c r="C17" s="189"/>
      <c r="D17" s="189"/>
      <c r="E17" s="189"/>
      <c r="F17" s="189"/>
      <c r="G17" s="189"/>
      <c r="H17" s="189"/>
      <c r="I17" s="189"/>
      <c r="J17" s="189"/>
      <c r="K17" s="189"/>
      <c r="L17" s="189"/>
      <c r="M17" s="189"/>
      <c r="N17" s="189"/>
      <c r="O17" s="189"/>
      <c r="P17" s="56"/>
      <c r="Q17" s="56"/>
      <c r="R17" s="56"/>
      <c r="S17" s="56"/>
      <c r="T17" s="56"/>
      <c r="U17" s="193"/>
      <c r="V17" s="115" t="s">
        <v>230</v>
      </c>
    </row>
    <row r="18" spans="1:22">
      <c r="A18" s="189"/>
      <c r="B18" s="192"/>
      <c r="C18" s="189"/>
      <c r="D18" s="189"/>
      <c r="E18" s="189"/>
      <c r="F18" s="189"/>
      <c r="G18" s="189"/>
      <c r="H18" s="189"/>
      <c r="I18" s="189"/>
      <c r="J18" s="189"/>
      <c r="K18" s="189"/>
      <c r="L18" s="189"/>
      <c r="M18" s="189"/>
      <c r="N18" s="189"/>
      <c r="O18" s="189"/>
      <c r="P18" s="56"/>
      <c r="Q18" s="56"/>
      <c r="R18" s="56"/>
      <c r="S18" s="56"/>
      <c r="T18" s="56"/>
      <c r="U18" s="194"/>
      <c r="V18" s="115" t="s">
        <v>231</v>
      </c>
    </row>
    <row r="19" spans="1:22">
      <c r="A19" s="189"/>
      <c r="B19" s="192"/>
      <c r="C19" s="189"/>
      <c r="D19" s="189"/>
      <c r="E19" s="189"/>
      <c r="F19" s="189"/>
      <c r="G19" s="189"/>
      <c r="H19" s="189"/>
      <c r="I19" s="189"/>
      <c r="J19" s="189"/>
      <c r="K19" s="189"/>
      <c r="L19" s="189"/>
      <c r="M19" s="189"/>
      <c r="N19" s="189"/>
      <c r="O19" s="189"/>
      <c r="P19" s="56"/>
      <c r="Q19" s="56"/>
      <c r="R19" s="56"/>
      <c r="S19" s="56"/>
      <c r="T19" s="56"/>
      <c r="U19" s="56"/>
      <c r="V19" s="115"/>
    </row>
    <row r="20" spans="1:22">
      <c r="A20" s="189"/>
      <c r="B20" s="192"/>
      <c r="C20" s="189"/>
      <c r="D20" s="189"/>
      <c r="E20" s="189"/>
      <c r="F20" s="189"/>
      <c r="G20" s="189"/>
      <c r="H20" s="189"/>
      <c r="I20" s="189"/>
      <c r="J20" s="189"/>
      <c r="K20" s="189"/>
      <c r="L20" s="189"/>
      <c r="M20" s="189"/>
      <c r="N20" s="189"/>
      <c r="O20" s="189"/>
      <c r="P20" s="56"/>
      <c r="Q20" s="56"/>
      <c r="R20" s="56"/>
      <c r="S20" s="56"/>
      <c r="T20" s="56"/>
      <c r="U20" s="56"/>
      <c r="V20" s="115"/>
    </row>
    <row r="21" spans="1:22">
      <c r="A21" s="189"/>
      <c r="B21" s="192"/>
      <c r="C21" s="189"/>
      <c r="D21" s="189"/>
      <c r="E21" s="189"/>
      <c r="F21" s="189"/>
      <c r="G21" s="189"/>
      <c r="H21" s="189"/>
      <c r="I21" s="189"/>
      <c r="J21" s="189"/>
      <c r="K21" s="189"/>
      <c r="L21" s="189"/>
      <c r="M21" s="189"/>
      <c r="N21" s="189"/>
      <c r="O21" s="189"/>
      <c r="P21" s="56"/>
      <c r="Q21" s="56"/>
      <c r="R21" s="56"/>
      <c r="S21" s="56"/>
      <c r="T21" s="56"/>
      <c r="U21" s="56"/>
      <c r="V21" s="115"/>
    </row>
    <row r="22" spans="1:22">
      <c r="A22" s="189"/>
      <c r="B22" s="192"/>
      <c r="C22" s="189"/>
      <c r="D22" s="189"/>
      <c r="E22" s="189"/>
      <c r="F22" s="189"/>
      <c r="G22" s="189"/>
      <c r="H22" s="189"/>
      <c r="I22" s="189"/>
      <c r="J22" s="189"/>
      <c r="K22" s="189"/>
      <c r="L22" s="189"/>
      <c r="M22" s="189"/>
      <c r="N22" s="189"/>
      <c r="O22" s="189"/>
      <c r="P22" s="56"/>
      <c r="Q22" s="56"/>
      <c r="R22" s="56"/>
      <c r="S22" s="56"/>
      <c r="T22" s="56"/>
      <c r="U22" s="56"/>
      <c r="V22" s="115"/>
    </row>
    <row r="23" spans="1:22">
      <c r="A23" s="189"/>
      <c r="B23" s="192"/>
      <c r="C23" s="189"/>
      <c r="D23" s="189"/>
      <c r="E23" s="189"/>
      <c r="F23" s="189"/>
      <c r="G23" s="189"/>
      <c r="H23" s="189"/>
      <c r="I23" s="189"/>
      <c r="J23" s="189"/>
      <c r="K23" s="189"/>
      <c r="L23" s="189"/>
      <c r="M23" s="189"/>
      <c r="N23" s="189"/>
      <c r="O23" s="189"/>
      <c r="P23" s="56"/>
      <c r="Q23" s="56"/>
      <c r="R23" s="56"/>
      <c r="S23" s="56"/>
      <c r="T23" s="56"/>
      <c r="U23" s="56"/>
      <c r="V23" s="115"/>
    </row>
    <row r="24" spans="1:22">
      <c r="A24" s="189"/>
      <c r="B24" s="192"/>
      <c r="C24" s="189"/>
      <c r="D24" s="189"/>
      <c r="E24" s="189"/>
      <c r="F24" s="189"/>
      <c r="G24" s="189"/>
      <c r="H24" s="189"/>
      <c r="I24" s="189"/>
      <c r="J24" s="189"/>
      <c r="K24" s="189"/>
      <c r="L24" s="189"/>
      <c r="M24" s="189"/>
      <c r="N24" s="189"/>
      <c r="O24" s="189"/>
      <c r="P24" s="56"/>
      <c r="Q24" s="56"/>
      <c r="R24" s="56"/>
      <c r="S24" s="56"/>
      <c r="T24" s="56"/>
      <c r="U24" s="56"/>
      <c r="V24" s="115"/>
    </row>
    <row r="25" spans="1:22">
      <c r="A25" s="189"/>
      <c r="B25" s="192"/>
      <c r="C25" s="189"/>
      <c r="D25" s="189"/>
      <c r="E25" s="189"/>
      <c r="F25" s="189"/>
      <c r="G25" s="189"/>
      <c r="H25" s="189"/>
      <c r="I25" s="189"/>
      <c r="J25" s="189"/>
      <c r="K25" s="189"/>
      <c r="L25" s="189"/>
      <c r="M25" s="189"/>
      <c r="N25" s="189"/>
      <c r="O25" s="189"/>
      <c r="P25" s="56"/>
      <c r="Q25" s="56"/>
      <c r="R25" s="56"/>
      <c r="S25" s="56"/>
      <c r="T25" s="56"/>
      <c r="U25" s="56"/>
      <c r="V25" s="115"/>
    </row>
    <row r="26" spans="1:22">
      <c r="A26" s="189"/>
      <c r="B26" s="192"/>
      <c r="C26" s="189"/>
      <c r="D26" s="189"/>
      <c r="E26" s="189"/>
      <c r="F26" s="189"/>
      <c r="G26" s="189"/>
      <c r="H26" s="189"/>
      <c r="I26" s="189"/>
      <c r="J26" s="189"/>
      <c r="K26" s="189"/>
      <c r="L26" s="189"/>
      <c r="M26" s="189"/>
      <c r="N26" s="189"/>
      <c r="O26" s="189"/>
      <c r="P26" s="56"/>
      <c r="Q26" s="56"/>
      <c r="R26" s="56"/>
      <c r="S26" s="56"/>
      <c r="T26" s="56"/>
      <c r="U26" s="56"/>
      <c r="V26" s="115"/>
    </row>
    <row r="27" spans="1:22">
      <c r="A27" s="189"/>
      <c r="B27" s="192"/>
      <c r="C27" s="189"/>
      <c r="D27" s="189"/>
      <c r="E27" s="189"/>
      <c r="F27" s="189"/>
      <c r="G27" s="189"/>
      <c r="H27" s="189"/>
      <c r="I27" s="189"/>
      <c r="J27" s="189"/>
      <c r="K27" s="189"/>
      <c r="L27" s="189"/>
      <c r="M27" s="189"/>
      <c r="N27" s="189"/>
      <c r="O27" s="189"/>
      <c r="P27" s="56"/>
      <c r="Q27" s="56"/>
      <c r="R27" s="56"/>
      <c r="S27" s="56"/>
      <c r="T27" s="56"/>
      <c r="U27" s="56"/>
      <c r="V27" s="115"/>
    </row>
    <row r="28" spans="1:22">
      <c r="A28" s="189"/>
      <c r="B28" s="192"/>
      <c r="C28" s="189"/>
      <c r="D28" s="189"/>
      <c r="E28" s="189"/>
      <c r="F28" s="189"/>
      <c r="G28" s="189"/>
      <c r="H28" s="189"/>
      <c r="I28" s="189"/>
      <c r="J28" s="189"/>
      <c r="K28" s="189"/>
      <c r="L28" s="189"/>
      <c r="M28" s="189"/>
      <c r="N28" s="189"/>
      <c r="O28" s="189"/>
      <c r="P28" s="56"/>
      <c r="Q28" s="56"/>
      <c r="R28" s="56"/>
      <c r="S28" s="56"/>
      <c r="T28" s="56"/>
      <c r="U28" s="56"/>
      <c r="V28" s="115"/>
    </row>
    <row r="29" spans="1:22">
      <c r="A29" s="189"/>
      <c r="B29" s="192"/>
      <c r="C29" s="189"/>
      <c r="D29" s="189"/>
      <c r="E29" s="189"/>
      <c r="F29" s="189"/>
      <c r="G29" s="189"/>
      <c r="H29" s="189"/>
      <c r="I29" s="189"/>
      <c r="J29" s="189"/>
      <c r="K29" s="189"/>
      <c r="L29" s="189"/>
      <c r="M29" s="189"/>
      <c r="N29" s="189"/>
      <c r="O29" s="189"/>
      <c r="P29" s="56"/>
      <c r="Q29" s="56"/>
      <c r="R29" s="56"/>
      <c r="S29" s="56"/>
      <c r="T29" s="56"/>
      <c r="U29" s="56"/>
      <c r="V29" s="115"/>
    </row>
    <row r="30" spans="1:22">
      <c r="A30" s="189"/>
      <c r="B30" s="192"/>
      <c r="C30" s="189"/>
      <c r="D30" s="189"/>
      <c r="E30" s="189"/>
      <c r="F30" s="189"/>
      <c r="G30" s="189"/>
      <c r="H30" s="189"/>
      <c r="I30" s="189"/>
      <c r="J30" s="189"/>
      <c r="K30" s="189"/>
      <c r="L30" s="189"/>
      <c r="M30" s="189"/>
      <c r="N30" s="189"/>
      <c r="O30" s="189"/>
      <c r="P30" s="56"/>
      <c r="Q30" s="56"/>
      <c r="R30" s="56"/>
      <c r="S30" s="56"/>
      <c r="T30" s="56"/>
      <c r="U30" s="56"/>
      <c r="V30" s="115"/>
    </row>
    <row r="31" spans="1:22">
      <c r="A31" s="189"/>
      <c r="B31" s="192"/>
      <c r="C31" s="189"/>
      <c r="D31" s="189"/>
      <c r="E31" s="189"/>
      <c r="F31" s="189"/>
      <c r="G31" s="189"/>
      <c r="H31" s="189"/>
      <c r="I31" s="189"/>
      <c r="J31" s="189"/>
      <c r="K31" s="189"/>
      <c r="L31" s="189"/>
      <c r="M31" s="189"/>
      <c r="N31" s="189"/>
      <c r="O31" s="189"/>
      <c r="P31" s="56"/>
      <c r="Q31" s="56"/>
      <c r="R31" s="56"/>
      <c r="S31" s="56"/>
      <c r="T31" s="56"/>
      <c r="U31" s="56"/>
      <c r="V31" s="115"/>
    </row>
    <row r="32" spans="1:22">
      <c r="A32" s="189"/>
      <c r="B32" s="192"/>
      <c r="C32" s="189"/>
      <c r="D32" s="189"/>
      <c r="E32" s="189"/>
      <c r="F32" s="189"/>
      <c r="G32" s="189"/>
      <c r="H32" s="189"/>
      <c r="I32" s="189"/>
      <c r="J32" s="189"/>
      <c r="K32" s="189"/>
      <c r="L32" s="189"/>
      <c r="M32" s="189"/>
      <c r="N32" s="189"/>
      <c r="O32" s="189"/>
      <c r="P32" s="56"/>
      <c r="Q32" s="56"/>
      <c r="R32" s="56"/>
      <c r="S32" s="56"/>
      <c r="T32" s="56"/>
      <c r="U32" s="56"/>
      <c r="V32" s="115"/>
    </row>
    <row r="33" spans="1:22">
      <c r="A33" s="189"/>
      <c r="B33" s="192"/>
      <c r="C33" s="189"/>
      <c r="D33" s="189"/>
      <c r="E33" s="189"/>
      <c r="F33" s="189"/>
      <c r="G33" s="189"/>
      <c r="H33" s="189"/>
      <c r="I33" s="189"/>
      <c r="J33" s="189"/>
      <c r="K33" s="189"/>
      <c r="L33" s="189"/>
      <c r="M33" s="189"/>
      <c r="N33" s="189"/>
      <c r="O33" s="189"/>
      <c r="P33" s="56"/>
      <c r="Q33" s="56"/>
      <c r="R33" s="56"/>
      <c r="S33" s="56"/>
      <c r="T33" s="56"/>
      <c r="U33" s="56"/>
      <c r="V33" s="115"/>
    </row>
    <row r="34" spans="1:22">
      <c r="A34" s="189"/>
      <c r="B34" s="192"/>
      <c r="C34" s="189"/>
      <c r="D34" s="189"/>
      <c r="E34" s="189"/>
      <c r="F34" s="189"/>
      <c r="G34" s="189"/>
      <c r="H34" s="189"/>
      <c r="I34" s="189"/>
      <c r="J34" s="189"/>
      <c r="K34" s="189"/>
      <c r="L34" s="189"/>
      <c r="M34" s="189"/>
      <c r="N34" s="189"/>
      <c r="O34" s="189"/>
      <c r="P34" s="56"/>
      <c r="Q34" s="56"/>
      <c r="R34" s="56"/>
      <c r="S34" s="56"/>
      <c r="T34" s="56"/>
      <c r="U34" s="56"/>
      <c r="V34" s="115"/>
    </row>
    <row r="35" spans="1:22">
      <c r="A35" s="189"/>
      <c r="B35" s="192"/>
      <c r="C35" s="189"/>
      <c r="D35" s="189"/>
      <c r="E35" s="189"/>
      <c r="F35" s="189"/>
      <c r="G35" s="189"/>
      <c r="H35" s="189"/>
      <c r="I35" s="189"/>
      <c r="J35" s="189"/>
      <c r="K35" s="189"/>
      <c r="L35" s="189"/>
      <c r="M35" s="189"/>
      <c r="N35" s="189"/>
      <c r="O35" s="189"/>
      <c r="P35" s="56"/>
      <c r="Q35" s="56"/>
      <c r="R35" s="56"/>
      <c r="S35" s="56"/>
      <c r="T35" s="56"/>
      <c r="U35" s="56"/>
      <c r="V35" s="115"/>
    </row>
    <row r="36" spans="1:22">
      <c r="A36" s="189"/>
      <c r="B36" s="192"/>
      <c r="C36" s="189"/>
      <c r="D36" s="189"/>
      <c r="E36" s="189"/>
      <c r="F36" s="189"/>
      <c r="G36" s="189"/>
      <c r="H36" s="189"/>
      <c r="I36" s="189"/>
      <c r="J36" s="189"/>
      <c r="K36" s="189"/>
      <c r="L36" s="189"/>
      <c r="M36" s="189"/>
      <c r="N36" s="189"/>
      <c r="O36" s="189"/>
      <c r="P36" s="56"/>
      <c r="Q36" s="56"/>
      <c r="R36" s="56"/>
      <c r="S36" s="56"/>
      <c r="T36" s="56"/>
      <c r="U36" s="56"/>
      <c r="V36" s="115"/>
    </row>
    <row r="37" spans="1:22">
      <c r="A37" s="189"/>
      <c r="B37" s="192"/>
      <c r="C37" s="189"/>
      <c r="D37" s="189"/>
      <c r="E37" s="189"/>
      <c r="F37" s="189"/>
      <c r="G37" s="189"/>
      <c r="H37" s="189"/>
      <c r="I37" s="189"/>
      <c r="J37" s="189"/>
      <c r="K37" s="189"/>
      <c r="L37" s="189"/>
      <c r="M37" s="189"/>
      <c r="N37" s="189"/>
      <c r="O37" s="189"/>
      <c r="P37" s="56"/>
      <c r="Q37" s="56"/>
      <c r="R37" s="56"/>
      <c r="S37" s="56"/>
      <c r="T37" s="56"/>
      <c r="U37" s="56"/>
      <c r="V37" s="115"/>
    </row>
    <row r="38" spans="1:22">
      <c r="A38" s="189"/>
      <c r="B38" s="192"/>
      <c r="C38" s="189"/>
      <c r="D38" s="189"/>
      <c r="E38" s="189"/>
      <c r="F38" s="189"/>
      <c r="G38" s="189"/>
      <c r="H38" s="189"/>
      <c r="I38" s="189"/>
      <c r="J38" s="189"/>
      <c r="K38" s="189"/>
      <c r="L38" s="189"/>
      <c r="M38" s="189"/>
      <c r="N38" s="189"/>
      <c r="O38" s="189"/>
      <c r="P38" s="56"/>
      <c r="Q38" s="56"/>
      <c r="R38" s="56"/>
      <c r="S38" s="56"/>
      <c r="T38" s="56"/>
      <c r="U38" s="56"/>
      <c r="V38" s="115"/>
    </row>
    <row r="39" spans="1:22">
      <c r="A39" s="189"/>
      <c r="B39" s="192"/>
      <c r="C39" s="189"/>
      <c r="D39" s="189"/>
      <c r="E39" s="189"/>
      <c r="F39" s="189"/>
      <c r="G39" s="189"/>
      <c r="H39" s="189"/>
      <c r="I39" s="189"/>
      <c r="J39" s="189"/>
      <c r="K39" s="189"/>
      <c r="L39" s="189"/>
      <c r="M39" s="189"/>
      <c r="N39" s="189"/>
      <c r="O39" s="189"/>
      <c r="P39" s="56"/>
      <c r="Q39" s="56"/>
      <c r="R39" s="56"/>
      <c r="S39" s="56"/>
      <c r="T39" s="56"/>
      <c r="U39" s="56"/>
      <c r="V39" s="115"/>
    </row>
    <row r="40" spans="1:22">
      <c r="A40" s="189"/>
      <c r="B40" s="192"/>
      <c r="C40" s="189"/>
      <c r="D40" s="189"/>
      <c r="E40" s="189"/>
      <c r="F40" s="189"/>
      <c r="G40" s="189"/>
      <c r="H40" s="189"/>
      <c r="I40" s="189"/>
      <c r="J40" s="189"/>
      <c r="K40" s="189"/>
      <c r="L40" s="189"/>
      <c r="M40" s="189"/>
      <c r="N40" s="189"/>
      <c r="O40" s="189"/>
      <c r="P40" s="56"/>
      <c r="Q40" s="56"/>
      <c r="R40" s="56"/>
      <c r="S40" s="56"/>
      <c r="T40" s="56"/>
      <c r="U40" s="56"/>
      <c r="V40" s="115"/>
    </row>
    <row r="41" spans="1:22">
      <c r="A41" s="189"/>
      <c r="B41" s="192"/>
      <c r="C41" s="189"/>
      <c r="D41" s="189"/>
      <c r="E41" s="189"/>
      <c r="F41" s="189"/>
      <c r="G41" s="189"/>
      <c r="H41" s="189"/>
      <c r="I41" s="189"/>
      <c r="J41" s="189"/>
      <c r="K41" s="189"/>
      <c r="L41" s="189"/>
      <c r="M41" s="189"/>
      <c r="N41" s="189"/>
      <c r="O41" s="189"/>
      <c r="P41" s="56"/>
      <c r="Q41" s="56"/>
      <c r="R41" s="56"/>
      <c r="S41" s="56"/>
      <c r="T41" s="56"/>
      <c r="U41" s="56"/>
      <c r="V41" s="115"/>
    </row>
    <row r="42" spans="1:22">
      <c r="A42" s="189"/>
      <c r="B42" s="192"/>
      <c r="C42" s="189"/>
      <c r="D42" s="189"/>
      <c r="E42" s="189"/>
      <c r="F42" s="189"/>
      <c r="G42" s="189"/>
      <c r="H42" s="189"/>
      <c r="I42" s="189"/>
      <c r="J42" s="189"/>
      <c r="K42" s="189"/>
      <c r="L42" s="189"/>
      <c r="M42" s="189"/>
      <c r="N42" s="189"/>
      <c r="O42" s="189"/>
      <c r="P42" s="56"/>
      <c r="Q42" s="56"/>
      <c r="R42" s="56"/>
      <c r="S42" s="56"/>
      <c r="T42" s="56"/>
      <c r="U42" s="56"/>
      <c r="V42" s="115"/>
    </row>
    <row r="43" spans="1:22">
      <c r="A43" s="189"/>
      <c r="B43" s="192"/>
      <c r="C43" s="189"/>
      <c r="D43" s="189"/>
      <c r="E43" s="189"/>
      <c r="F43" s="189"/>
      <c r="G43" s="189"/>
      <c r="H43" s="189"/>
      <c r="I43" s="189"/>
      <c r="J43" s="189"/>
      <c r="K43" s="189"/>
      <c r="L43" s="189"/>
      <c r="M43" s="189"/>
      <c r="N43" s="189"/>
      <c r="O43" s="189"/>
      <c r="P43" s="56"/>
      <c r="Q43" s="56"/>
      <c r="R43" s="56"/>
      <c r="S43" s="56"/>
      <c r="T43" s="56"/>
      <c r="U43" s="56"/>
      <c r="V43" s="115"/>
    </row>
    <row r="44" spans="1:22">
      <c r="A44" s="189"/>
      <c r="B44" s="192"/>
      <c r="C44" s="189"/>
      <c r="D44" s="189"/>
      <c r="E44" s="189"/>
      <c r="F44" s="189"/>
      <c r="G44" s="189"/>
      <c r="H44" s="189"/>
      <c r="I44" s="189"/>
      <c r="J44" s="189"/>
      <c r="K44" s="189"/>
      <c r="L44" s="189"/>
      <c r="M44" s="189"/>
      <c r="N44" s="189"/>
      <c r="O44" s="189"/>
      <c r="P44" s="56"/>
      <c r="Q44" s="56"/>
      <c r="R44" s="56"/>
      <c r="S44" s="56"/>
      <c r="T44" s="56"/>
      <c r="U44" s="56"/>
      <c r="V44" s="115"/>
    </row>
    <row r="45" spans="1:22">
      <c r="A45" s="189"/>
      <c r="B45" s="192"/>
      <c r="C45" s="189"/>
      <c r="D45" s="189"/>
      <c r="E45" s="189"/>
      <c r="F45" s="189"/>
      <c r="G45" s="189"/>
      <c r="H45" s="189"/>
      <c r="I45" s="189"/>
      <c r="J45" s="189"/>
      <c r="K45" s="189"/>
      <c r="L45" s="189"/>
      <c r="M45" s="189"/>
      <c r="N45" s="189"/>
      <c r="O45" s="189"/>
      <c r="P45" s="56"/>
      <c r="Q45" s="56"/>
      <c r="R45" s="56"/>
      <c r="S45" s="56"/>
      <c r="T45" s="56"/>
      <c r="U45" s="56"/>
      <c r="V45" s="115"/>
    </row>
    <row r="46" spans="1:22">
      <c r="A46" s="189"/>
      <c r="B46" s="192"/>
      <c r="C46" s="189"/>
      <c r="D46" s="189"/>
      <c r="E46" s="189"/>
      <c r="F46" s="189"/>
      <c r="G46" s="189"/>
      <c r="H46" s="189"/>
      <c r="I46" s="189"/>
      <c r="J46" s="189"/>
      <c r="K46" s="189"/>
      <c r="L46" s="189"/>
      <c r="M46" s="189"/>
      <c r="N46" s="189"/>
      <c r="O46" s="189"/>
      <c r="P46" s="56"/>
      <c r="Q46" s="56"/>
      <c r="R46" s="56"/>
      <c r="S46" s="56"/>
      <c r="T46" s="56"/>
      <c r="U46" s="56"/>
      <c r="V46" s="115"/>
    </row>
    <row r="47" spans="1:22">
      <c r="A47" s="189"/>
      <c r="B47" s="192"/>
      <c r="C47" s="189"/>
      <c r="D47" s="189"/>
      <c r="E47" s="189"/>
      <c r="F47" s="189"/>
      <c r="G47" s="189"/>
      <c r="H47" s="189"/>
      <c r="I47" s="189"/>
      <c r="J47" s="189"/>
      <c r="K47" s="189"/>
      <c r="L47" s="189"/>
      <c r="M47" s="189"/>
      <c r="N47" s="189"/>
      <c r="O47" s="189"/>
      <c r="P47" s="56"/>
      <c r="Q47" s="56"/>
      <c r="R47" s="56"/>
      <c r="S47" s="56"/>
      <c r="T47" s="56"/>
      <c r="U47" s="56"/>
      <c r="V47" s="115"/>
    </row>
    <row r="48" spans="1:22">
      <c r="A48" s="189"/>
      <c r="B48" s="192"/>
      <c r="C48" s="189"/>
      <c r="D48" s="189"/>
      <c r="E48" s="189"/>
      <c r="F48" s="189"/>
      <c r="G48" s="189"/>
      <c r="H48" s="189"/>
      <c r="I48" s="189"/>
      <c r="J48" s="189"/>
      <c r="K48" s="189"/>
      <c r="L48" s="189"/>
      <c r="M48" s="189"/>
      <c r="N48" s="189"/>
      <c r="O48" s="189"/>
      <c r="P48" s="56"/>
      <c r="Q48" s="56"/>
      <c r="R48" s="56"/>
      <c r="S48" s="56"/>
      <c r="T48" s="56"/>
      <c r="U48" s="56"/>
      <c r="V48" s="115"/>
    </row>
    <row r="49" spans="1:22">
      <c r="A49" s="189"/>
      <c r="B49" s="192"/>
      <c r="C49" s="189"/>
      <c r="D49" s="189"/>
      <c r="E49" s="189"/>
      <c r="F49" s="189"/>
      <c r="G49" s="189"/>
      <c r="H49" s="189"/>
      <c r="I49" s="189"/>
      <c r="J49" s="189"/>
      <c r="K49" s="189"/>
      <c r="L49" s="189"/>
      <c r="M49" s="189"/>
      <c r="N49" s="189"/>
      <c r="O49" s="189"/>
      <c r="P49" s="56"/>
      <c r="Q49" s="56"/>
      <c r="R49" s="56"/>
      <c r="S49" s="56"/>
      <c r="T49" s="56"/>
      <c r="U49" s="56"/>
      <c r="V49" s="115"/>
    </row>
    <row r="50" spans="1:22">
      <c r="A50" s="189"/>
      <c r="B50" s="192"/>
      <c r="C50" s="189"/>
      <c r="D50" s="189"/>
      <c r="E50" s="189"/>
      <c r="F50" s="189"/>
      <c r="G50" s="189"/>
      <c r="H50" s="189"/>
      <c r="I50" s="189"/>
      <c r="J50" s="189"/>
      <c r="K50" s="189"/>
      <c r="L50" s="189"/>
      <c r="M50" s="189"/>
      <c r="N50" s="189"/>
      <c r="O50" s="189"/>
      <c r="P50" s="56"/>
      <c r="Q50" s="56"/>
      <c r="R50" s="56"/>
      <c r="S50" s="56"/>
      <c r="T50" s="56"/>
      <c r="U50" s="56"/>
      <c r="V50" s="115"/>
    </row>
    <row r="51" spans="1:22">
      <c r="A51" s="189"/>
      <c r="B51" s="192"/>
      <c r="C51" s="189"/>
      <c r="D51" s="189"/>
      <c r="E51" s="189"/>
      <c r="F51" s="189"/>
      <c r="G51" s="189"/>
      <c r="H51" s="189"/>
      <c r="I51" s="189"/>
      <c r="J51" s="189"/>
      <c r="K51" s="189"/>
      <c r="L51" s="189"/>
      <c r="M51" s="189"/>
      <c r="N51" s="189"/>
      <c r="O51" s="189"/>
      <c r="P51" s="56"/>
      <c r="Q51" s="56"/>
      <c r="R51" s="56"/>
      <c r="S51" s="56"/>
      <c r="T51" s="56"/>
      <c r="U51" s="56"/>
      <c r="V51" s="115"/>
    </row>
    <row r="52" spans="1:22">
      <c r="A52" s="189"/>
      <c r="B52" s="192"/>
      <c r="C52" s="189"/>
      <c r="D52" s="189"/>
      <c r="E52" s="189"/>
      <c r="F52" s="189"/>
      <c r="G52" s="189"/>
      <c r="H52" s="189"/>
      <c r="I52" s="189"/>
      <c r="J52" s="189"/>
      <c r="K52" s="189"/>
      <c r="L52" s="189"/>
      <c r="M52" s="189"/>
      <c r="N52" s="189"/>
      <c r="O52" s="189"/>
      <c r="P52" s="56"/>
      <c r="Q52" s="56"/>
      <c r="R52" s="56"/>
      <c r="S52" s="56"/>
      <c r="T52" s="56"/>
      <c r="U52" s="56"/>
      <c r="V52" s="115"/>
    </row>
    <row r="53" spans="1:22">
      <c r="A53" s="189"/>
      <c r="B53" s="192"/>
      <c r="C53" s="189"/>
      <c r="D53" s="189"/>
      <c r="E53" s="189"/>
      <c r="F53" s="189"/>
      <c r="G53" s="189"/>
      <c r="H53" s="189"/>
      <c r="I53" s="189"/>
      <c r="J53" s="189"/>
      <c r="K53" s="189"/>
      <c r="L53" s="189"/>
      <c r="M53" s="189"/>
      <c r="N53" s="189"/>
      <c r="O53" s="189"/>
      <c r="P53" s="56"/>
      <c r="Q53" s="56"/>
      <c r="R53" s="56"/>
      <c r="S53" s="56"/>
      <c r="T53" s="56"/>
      <c r="U53" s="56"/>
      <c r="V53" s="115"/>
    </row>
    <row r="54" spans="1:22">
      <c r="A54" s="189"/>
      <c r="B54" s="192"/>
      <c r="C54" s="189"/>
      <c r="D54" s="189"/>
      <c r="E54" s="189"/>
      <c r="F54" s="189"/>
      <c r="G54" s="189"/>
      <c r="H54" s="189"/>
      <c r="I54" s="189"/>
      <c r="J54" s="189"/>
      <c r="K54" s="189"/>
      <c r="L54" s="189"/>
      <c r="M54" s="189"/>
      <c r="N54" s="189"/>
      <c r="O54" s="189"/>
      <c r="P54" s="56"/>
      <c r="Q54" s="56"/>
      <c r="R54" s="56"/>
      <c r="S54" s="56"/>
      <c r="T54" s="56"/>
      <c r="U54" s="56"/>
      <c r="V54" s="115"/>
    </row>
    <row r="55" spans="1:22">
      <c r="A55" s="189"/>
      <c r="B55" s="192"/>
      <c r="C55" s="189"/>
      <c r="D55" s="189"/>
      <c r="E55" s="189"/>
      <c r="F55" s="189"/>
      <c r="G55" s="189"/>
      <c r="H55" s="189"/>
      <c r="I55" s="189"/>
      <c r="J55" s="189"/>
      <c r="K55" s="189"/>
      <c r="L55" s="189"/>
      <c r="M55" s="189"/>
      <c r="N55" s="189"/>
      <c r="O55" s="189"/>
      <c r="P55" s="56"/>
      <c r="Q55" s="56"/>
      <c r="R55" s="56"/>
      <c r="S55" s="56"/>
      <c r="T55" s="56"/>
      <c r="U55" s="56"/>
      <c r="V55" s="115"/>
    </row>
    <row r="56" spans="1:22">
      <c r="A56" s="189"/>
      <c r="B56" s="192"/>
      <c r="C56" s="189"/>
      <c r="D56" s="189"/>
      <c r="E56" s="189"/>
      <c r="F56" s="189"/>
      <c r="G56" s="189"/>
      <c r="H56" s="189"/>
      <c r="I56" s="189"/>
      <c r="J56" s="189"/>
      <c r="K56" s="189"/>
      <c r="L56" s="189"/>
      <c r="M56" s="189"/>
      <c r="N56" s="189"/>
      <c r="O56" s="189"/>
      <c r="P56" s="56"/>
      <c r="Q56" s="56"/>
      <c r="R56" s="56"/>
      <c r="S56" s="56"/>
      <c r="T56" s="56"/>
      <c r="U56" s="56"/>
      <c r="V56" s="115"/>
    </row>
    <row r="57" spans="1:22">
      <c r="A57" s="189"/>
      <c r="B57" s="192"/>
      <c r="C57" s="189"/>
      <c r="D57" s="189"/>
      <c r="E57" s="189"/>
      <c r="F57" s="189"/>
      <c r="G57" s="189"/>
      <c r="H57" s="189"/>
      <c r="I57" s="189"/>
      <c r="J57" s="189"/>
      <c r="K57" s="189"/>
      <c r="L57" s="189"/>
      <c r="M57" s="189"/>
      <c r="N57" s="189"/>
      <c r="O57" s="189"/>
      <c r="P57" s="56"/>
      <c r="Q57" s="56"/>
      <c r="R57" s="56"/>
      <c r="S57" s="56"/>
      <c r="T57" s="56"/>
      <c r="U57" s="56"/>
      <c r="V57" s="115"/>
    </row>
    <row r="58" spans="1:22">
      <c r="A58" s="189"/>
      <c r="B58" s="192"/>
      <c r="C58" s="189"/>
      <c r="D58" s="189"/>
      <c r="E58" s="189"/>
      <c r="F58" s="189"/>
      <c r="G58" s="189"/>
      <c r="H58" s="189"/>
      <c r="I58" s="189"/>
      <c r="J58" s="189"/>
      <c r="K58" s="189"/>
      <c r="L58" s="189"/>
      <c r="M58" s="189"/>
      <c r="N58" s="189"/>
      <c r="O58" s="189"/>
      <c r="P58" s="56"/>
      <c r="Q58" s="56"/>
      <c r="R58" s="56"/>
      <c r="S58" s="56"/>
      <c r="T58" s="56"/>
      <c r="U58" s="56"/>
      <c r="V58" s="115"/>
    </row>
    <row r="59" spans="1:22">
      <c r="A59" s="189"/>
      <c r="B59" s="192"/>
      <c r="C59" s="189"/>
      <c r="D59" s="189"/>
      <c r="E59" s="189"/>
      <c r="F59" s="189"/>
      <c r="G59" s="189"/>
      <c r="H59" s="189"/>
      <c r="I59" s="189"/>
      <c r="J59" s="189"/>
      <c r="K59" s="189"/>
      <c r="L59" s="189"/>
      <c r="M59" s="189"/>
      <c r="N59" s="189"/>
      <c r="O59" s="189"/>
      <c r="P59" s="56"/>
      <c r="Q59" s="56"/>
      <c r="R59" s="56"/>
      <c r="S59" s="56"/>
      <c r="T59" s="56"/>
      <c r="U59" s="56"/>
      <c r="V59" s="115"/>
    </row>
    <row r="60" spans="1:22">
      <c r="A60" s="189"/>
      <c r="B60" s="192"/>
      <c r="C60" s="189"/>
      <c r="D60" s="189"/>
      <c r="E60" s="189"/>
      <c r="F60" s="189"/>
      <c r="G60" s="189"/>
      <c r="H60" s="189"/>
      <c r="I60" s="189"/>
      <c r="J60" s="189"/>
      <c r="K60" s="189"/>
      <c r="L60" s="189"/>
      <c r="M60" s="189"/>
      <c r="N60" s="189"/>
      <c r="O60" s="189"/>
      <c r="P60" s="56"/>
      <c r="Q60" s="56"/>
      <c r="R60" s="56"/>
      <c r="S60" s="56"/>
      <c r="T60" s="56"/>
      <c r="U60" s="56"/>
      <c r="V60" s="115"/>
    </row>
    <row r="61" spans="1:22">
      <c r="A61" s="189"/>
      <c r="B61" s="192"/>
      <c r="C61" s="189"/>
      <c r="D61" s="189"/>
      <c r="E61" s="189"/>
      <c r="F61" s="189"/>
      <c r="G61" s="189"/>
      <c r="H61" s="189"/>
      <c r="I61" s="189"/>
      <c r="J61" s="189"/>
      <c r="K61" s="189"/>
      <c r="L61" s="189"/>
      <c r="M61" s="189"/>
      <c r="N61" s="189"/>
      <c r="O61" s="189"/>
      <c r="P61" s="56"/>
      <c r="Q61" s="56"/>
      <c r="R61" s="56"/>
      <c r="S61" s="56"/>
      <c r="T61" s="56"/>
      <c r="U61" s="56"/>
      <c r="V61" s="115"/>
    </row>
    <row r="62" spans="1:22">
      <c r="A62" s="189"/>
      <c r="B62" s="192"/>
      <c r="C62" s="189"/>
      <c r="D62" s="189"/>
      <c r="E62" s="189"/>
      <c r="F62" s="189"/>
      <c r="G62" s="189"/>
      <c r="H62" s="189"/>
      <c r="I62" s="189"/>
      <c r="J62" s="189"/>
      <c r="K62" s="189"/>
      <c r="L62" s="189"/>
      <c r="M62" s="189"/>
      <c r="N62" s="189"/>
      <c r="O62" s="189"/>
      <c r="P62" s="56"/>
      <c r="Q62" s="56"/>
      <c r="R62" s="56"/>
      <c r="S62" s="56"/>
      <c r="T62" s="56"/>
      <c r="U62" s="56"/>
      <c r="V62" s="115"/>
    </row>
    <row r="63" spans="1:22">
      <c r="A63" s="189"/>
      <c r="B63" s="192"/>
      <c r="C63" s="189"/>
      <c r="D63" s="189"/>
      <c r="E63" s="189"/>
      <c r="F63" s="189"/>
      <c r="G63" s="189"/>
      <c r="H63" s="189"/>
      <c r="I63" s="189"/>
      <c r="J63" s="189"/>
      <c r="K63" s="189"/>
      <c r="L63" s="189"/>
      <c r="M63" s="189"/>
      <c r="N63" s="189"/>
      <c r="O63" s="189"/>
      <c r="P63" s="56"/>
      <c r="Q63" s="56"/>
      <c r="R63" s="56"/>
      <c r="S63" s="56"/>
      <c r="T63" s="56"/>
      <c r="U63" s="56"/>
      <c r="V63" s="115"/>
    </row>
    <row r="64" spans="1:22">
      <c r="A64" s="189"/>
      <c r="B64" s="192"/>
      <c r="C64" s="189"/>
      <c r="D64" s="189"/>
      <c r="E64" s="189"/>
      <c r="F64" s="189"/>
      <c r="G64" s="189"/>
      <c r="H64" s="189"/>
      <c r="I64" s="189"/>
      <c r="J64" s="189"/>
      <c r="K64" s="189"/>
      <c r="L64" s="189"/>
      <c r="M64" s="189"/>
      <c r="N64" s="189"/>
      <c r="O64" s="189"/>
      <c r="P64" s="56"/>
      <c r="Q64" s="56"/>
      <c r="R64" s="56"/>
      <c r="S64" s="56"/>
      <c r="T64" s="56"/>
      <c r="U64" s="56"/>
      <c r="V64" s="115"/>
    </row>
    <row r="65" spans="1:22">
      <c r="A65" s="189"/>
      <c r="B65" s="192"/>
      <c r="C65" s="189"/>
      <c r="D65" s="189"/>
      <c r="E65" s="189"/>
      <c r="F65" s="189"/>
      <c r="G65" s="189"/>
      <c r="H65" s="189"/>
      <c r="I65" s="189"/>
      <c r="J65" s="189"/>
      <c r="K65" s="189"/>
      <c r="L65" s="189"/>
      <c r="M65" s="189"/>
      <c r="N65" s="189"/>
      <c r="O65" s="189"/>
      <c r="P65" s="56"/>
      <c r="Q65" s="56"/>
      <c r="R65" s="56"/>
      <c r="S65" s="56"/>
      <c r="T65" s="56"/>
      <c r="U65" s="56"/>
      <c r="V65" s="115"/>
    </row>
    <row r="66" spans="1:22">
      <c r="A66" s="189"/>
      <c r="B66" s="192"/>
      <c r="C66" s="189"/>
      <c r="D66" s="189"/>
      <c r="E66" s="189"/>
      <c r="F66" s="189"/>
      <c r="G66" s="189"/>
      <c r="H66" s="189"/>
      <c r="I66" s="189"/>
      <c r="J66" s="189"/>
      <c r="K66" s="189"/>
      <c r="L66" s="189"/>
      <c r="M66" s="189"/>
      <c r="N66" s="189"/>
      <c r="O66" s="189"/>
      <c r="P66" s="56"/>
      <c r="Q66" s="56"/>
      <c r="R66" s="56"/>
      <c r="S66" s="56"/>
      <c r="T66" s="56"/>
      <c r="U66" s="56"/>
      <c r="V66" s="115"/>
    </row>
    <row r="67" spans="1:22">
      <c r="A67" s="189"/>
      <c r="B67" s="192"/>
      <c r="C67" s="189"/>
      <c r="D67" s="189"/>
      <c r="E67" s="189"/>
      <c r="F67" s="189"/>
      <c r="G67" s="189"/>
      <c r="H67" s="189"/>
      <c r="I67" s="189"/>
      <c r="J67" s="189"/>
      <c r="K67" s="189"/>
      <c r="L67" s="189"/>
      <c r="M67" s="189"/>
      <c r="N67" s="189"/>
      <c r="O67" s="189"/>
      <c r="P67" s="56"/>
      <c r="Q67" s="56"/>
      <c r="R67" s="56"/>
      <c r="S67" s="56"/>
      <c r="T67" s="56"/>
      <c r="U67" s="56"/>
      <c r="V67" s="115"/>
    </row>
    <row r="68" spans="1:22">
      <c r="A68" s="189"/>
      <c r="B68" s="192"/>
      <c r="C68" s="189"/>
      <c r="D68" s="189"/>
      <c r="E68" s="189"/>
      <c r="F68" s="189"/>
      <c r="G68" s="189"/>
      <c r="H68" s="189"/>
      <c r="I68" s="189"/>
      <c r="J68" s="189"/>
      <c r="K68" s="189"/>
      <c r="L68" s="189"/>
      <c r="M68" s="189"/>
      <c r="N68" s="189"/>
      <c r="O68" s="189"/>
      <c r="P68" s="56"/>
      <c r="Q68" s="56"/>
      <c r="R68" s="56"/>
      <c r="S68" s="56"/>
      <c r="T68" s="56"/>
      <c r="U68" s="56"/>
      <c r="V68" s="115"/>
    </row>
    <row r="69" spans="1:22">
      <c r="A69" s="189"/>
      <c r="B69" s="192"/>
      <c r="C69" s="189"/>
      <c r="D69" s="189"/>
      <c r="E69" s="189"/>
      <c r="F69" s="189"/>
      <c r="G69" s="189"/>
      <c r="H69" s="189"/>
      <c r="I69" s="189"/>
      <c r="J69" s="189"/>
      <c r="K69" s="189"/>
      <c r="L69" s="189"/>
      <c r="M69" s="189"/>
      <c r="N69" s="189"/>
      <c r="O69" s="189"/>
      <c r="P69" s="56"/>
      <c r="Q69" s="56"/>
      <c r="R69" s="56"/>
      <c r="S69" s="56"/>
      <c r="T69" s="56"/>
      <c r="U69" s="56"/>
      <c r="V69" s="115"/>
    </row>
    <row r="70" spans="1:22">
      <c r="A70" s="189"/>
      <c r="B70" s="192"/>
      <c r="C70" s="189"/>
      <c r="D70" s="189"/>
      <c r="E70" s="189"/>
      <c r="F70" s="189"/>
      <c r="G70" s="189"/>
      <c r="H70" s="189"/>
      <c r="I70" s="189"/>
      <c r="J70" s="189"/>
      <c r="K70" s="189"/>
      <c r="L70" s="189"/>
      <c r="M70" s="189"/>
      <c r="N70" s="189"/>
      <c r="O70" s="189"/>
      <c r="P70" s="56"/>
      <c r="Q70" s="56"/>
      <c r="R70" s="56"/>
      <c r="S70" s="56"/>
      <c r="T70" s="56"/>
      <c r="U70" s="56"/>
      <c r="V70" s="115"/>
    </row>
    <row r="71" spans="1:22">
      <c r="A71" s="189"/>
      <c r="B71" s="192"/>
      <c r="C71" s="189"/>
      <c r="D71" s="189"/>
      <c r="E71" s="189"/>
      <c r="F71" s="189"/>
      <c r="G71" s="189"/>
      <c r="H71" s="189"/>
      <c r="I71" s="189"/>
      <c r="J71" s="189"/>
      <c r="K71" s="189"/>
      <c r="L71" s="189"/>
      <c r="M71" s="189"/>
      <c r="N71" s="189"/>
      <c r="O71" s="189"/>
      <c r="P71" s="56"/>
      <c r="Q71" s="56"/>
      <c r="R71" s="56"/>
      <c r="S71" s="56"/>
      <c r="T71" s="56"/>
      <c r="U71" s="56"/>
      <c r="V71" s="115"/>
    </row>
    <row r="72" spans="1:22">
      <c r="A72" s="189"/>
      <c r="B72" s="192"/>
      <c r="C72" s="189"/>
      <c r="D72" s="189"/>
      <c r="E72" s="189"/>
      <c r="F72" s="189"/>
      <c r="G72" s="189"/>
      <c r="H72" s="189"/>
      <c r="I72" s="189"/>
      <c r="J72" s="189"/>
      <c r="K72" s="189"/>
      <c r="L72" s="189"/>
      <c r="M72" s="189"/>
      <c r="N72" s="189"/>
      <c r="O72" s="189"/>
      <c r="P72" s="56"/>
      <c r="Q72" s="56"/>
      <c r="R72" s="56"/>
      <c r="S72" s="56"/>
      <c r="T72" s="56"/>
      <c r="U72" s="56"/>
      <c r="V72" s="115"/>
    </row>
    <row r="73" spans="1:22">
      <c r="A73" s="189"/>
      <c r="B73" s="192"/>
      <c r="C73" s="189"/>
      <c r="D73" s="189"/>
      <c r="E73" s="189"/>
      <c r="F73" s="189"/>
      <c r="G73" s="189"/>
      <c r="H73" s="189"/>
      <c r="I73" s="189"/>
      <c r="J73" s="189"/>
      <c r="K73" s="189"/>
      <c r="L73" s="189"/>
      <c r="M73" s="189"/>
      <c r="N73" s="189"/>
      <c r="O73" s="189"/>
      <c r="P73" s="56"/>
      <c r="Q73" s="56"/>
      <c r="R73" s="56"/>
      <c r="S73" s="56"/>
      <c r="T73" s="56"/>
      <c r="U73" s="56"/>
      <c r="V73" s="115"/>
    </row>
    <row r="74" spans="1:22">
      <c r="A74" s="189"/>
      <c r="B74" s="192"/>
      <c r="C74" s="189"/>
      <c r="D74" s="189"/>
      <c r="E74" s="189"/>
      <c r="F74" s="189"/>
      <c r="G74" s="189"/>
      <c r="H74" s="189"/>
      <c r="I74" s="189"/>
      <c r="J74" s="189"/>
      <c r="K74" s="189"/>
      <c r="L74" s="189"/>
      <c r="M74" s="189"/>
      <c r="N74" s="189"/>
      <c r="O74" s="189"/>
      <c r="P74" s="56"/>
      <c r="Q74" s="56"/>
      <c r="R74" s="56"/>
      <c r="S74" s="56"/>
      <c r="T74" s="56"/>
      <c r="U74" s="56"/>
      <c r="V74" s="115"/>
    </row>
    <row r="75" spans="1:22">
      <c r="A75" s="189"/>
      <c r="B75" s="192"/>
      <c r="C75" s="189"/>
      <c r="D75" s="189"/>
      <c r="E75" s="189"/>
      <c r="F75" s="189"/>
      <c r="G75" s="189"/>
      <c r="H75" s="189"/>
      <c r="I75" s="189"/>
      <c r="J75" s="189"/>
      <c r="K75" s="189"/>
      <c r="L75" s="189"/>
      <c r="M75" s="189"/>
      <c r="N75" s="189"/>
      <c r="O75" s="189"/>
      <c r="P75" s="56"/>
      <c r="Q75" s="56"/>
      <c r="R75" s="56"/>
      <c r="S75" s="56"/>
      <c r="T75" s="56"/>
      <c r="U75" s="56"/>
      <c r="V75" s="115"/>
    </row>
    <row r="76" spans="1:22">
      <c r="A76" s="189"/>
      <c r="B76" s="192"/>
      <c r="C76" s="189"/>
      <c r="D76" s="189"/>
      <c r="E76" s="189"/>
      <c r="F76" s="189"/>
      <c r="G76" s="189"/>
      <c r="H76" s="189"/>
      <c r="I76" s="189"/>
      <c r="J76" s="189"/>
      <c r="K76" s="189"/>
      <c r="L76" s="189"/>
      <c r="M76" s="189"/>
      <c r="N76" s="189"/>
      <c r="O76" s="189"/>
      <c r="P76" s="56"/>
      <c r="Q76" s="56"/>
      <c r="R76" s="56"/>
      <c r="S76" s="56"/>
      <c r="T76" s="56"/>
      <c r="U76" s="56"/>
      <c r="V76" s="115"/>
    </row>
    <row r="77" spans="1:22">
      <c r="A77" s="189"/>
      <c r="B77" s="192"/>
      <c r="C77" s="189"/>
      <c r="D77" s="189"/>
      <c r="E77" s="189"/>
      <c r="F77" s="189"/>
      <c r="G77" s="189"/>
      <c r="H77" s="189"/>
      <c r="I77" s="189"/>
      <c r="J77" s="189"/>
      <c r="K77" s="189"/>
      <c r="L77" s="189"/>
      <c r="M77" s="189"/>
      <c r="N77" s="189"/>
      <c r="O77" s="189"/>
      <c r="P77" s="56"/>
      <c r="Q77" s="56"/>
      <c r="R77" s="56"/>
      <c r="S77" s="56"/>
      <c r="T77" s="56"/>
      <c r="U77" s="56"/>
      <c r="V77" s="115"/>
    </row>
    <row r="78" spans="1:22">
      <c r="A78" s="189"/>
      <c r="B78" s="192"/>
      <c r="C78" s="189"/>
      <c r="D78" s="189"/>
      <c r="E78" s="189"/>
      <c r="F78" s="189"/>
      <c r="G78" s="189"/>
      <c r="H78" s="189"/>
      <c r="I78" s="189"/>
      <c r="J78" s="189"/>
      <c r="K78" s="189"/>
      <c r="L78" s="189"/>
      <c r="M78" s="189"/>
      <c r="N78" s="189"/>
      <c r="O78" s="189"/>
      <c r="P78" s="56"/>
      <c r="Q78" s="56"/>
      <c r="R78" s="56"/>
      <c r="S78" s="56"/>
      <c r="T78" s="56"/>
      <c r="U78" s="56"/>
      <c r="V78" s="115"/>
    </row>
    <row r="79" spans="1:22">
      <c r="A79" s="189"/>
      <c r="B79" s="192"/>
      <c r="C79" s="189"/>
      <c r="D79" s="189"/>
      <c r="E79" s="189"/>
      <c r="F79" s="189"/>
      <c r="G79" s="189"/>
      <c r="H79" s="189"/>
      <c r="I79" s="189"/>
      <c r="J79" s="189"/>
      <c r="K79" s="189"/>
      <c r="L79" s="189"/>
      <c r="M79" s="189"/>
      <c r="N79" s="189"/>
      <c r="O79" s="189"/>
      <c r="P79" s="56"/>
      <c r="Q79" s="56"/>
      <c r="R79" s="56"/>
      <c r="S79" s="56"/>
      <c r="T79" s="56"/>
      <c r="U79" s="56"/>
      <c r="V79" s="115"/>
    </row>
    <row r="80" spans="1:22">
      <c r="A80" s="189"/>
      <c r="B80" s="192"/>
      <c r="C80" s="189"/>
      <c r="D80" s="189"/>
      <c r="E80" s="189"/>
      <c r="F80" s="189"/>
      <c r="G80" s="189"/>
      <c r="H80" s="189"/>
      <c r="I80" s="189"/>
      <c r="J80" s="189"/>
      <c r="K80" s="189"/>
      <c r="L80" s="189"/>
      <c r="M80" s="189"/>
      <c r="N80" s="189"/>
      <c r="O80" s="189"/>
      <c r="P80" s="56"/>
      <c r="Q80" s="56"/>
      <c r="R80" s="56"/>
      <c r="S80" s="56"/>
      <c r="T80" s="56"/>
      <c r="U80" s="56"/>
      <c r="V80" s="115"/>
    </row>
    <row r="81" spans="1:22">
      <c r="A81" s="189"/>
      <c r="B81" s="192"/>
      <c r="C81" s="189"/>
      <c r="D81" s="189"/>
      <c r="E81" s="189"/>
      <c r="F81" s="189"/>
      <c r="G81" s="189"/>
      <c r="H81" s="189"/>
      <c r="I81" s="189"/>
      <c r="J81" s="189"/>
      <c r="K81" s="189"/>
      <c r="L81" s="189"/>
      <c r="M81" s="189"/>
      <c r="N81" s="189"/>
      <c r="O81" s="189"/>
      <c r="P81" s="56"/>
      <c r="Q81" s="56"/>
      <c r="R81" s="56"/>
      <c r="S81" s="56"/>
      <c r="T81" s="56"/>
      <c r="U81" s="56"/>
      <c r="V81" s="115"/>
    </row>
    <row r="82" spans="1:22">
      <c r="A82" s="189"/>
      <c r="B82" s="192"/>
      <c r="C82" s="189"/>
      <c r="D82" s="189"/>
      <c r="E82" s="189"/>
      <c r="F82" s="189"/>
      <c r="G82" s="189"/>
      <c r="H82" s="189"/>
      <c r="I82" s="189"/>
      <c r="J82" s="189"/>
      <c r="K82" s="189"/>
      <c r="L82" s="189"/>
      <c r="M82" s="189"/>
      <c r="N82" s="189"/>
      <c r="O82" s="189"/>
      <c r="P82" s="56"/>
      <c r="Q82" s="56"/>
      <c r="R82" s="56"/>
      <c r="S82" s="56"/>
      <c r="T82" s="56"/>
      <c r="U82" s="56"/>
      <c r="V82" s="115"/>
    </row>
    <row r="83" spans="1:22">
      <c r="A83" s="189"/>
      <c r="B83" s="192"/>
      <c r="C83" s="189"/>
      <c r="D83" s="189"/>
      <c r="E83" s="189"/>
      <c r="F83" s="189"/>
      <c r="G83" s="189"/>
      <c r="H83" s="189"/>
      <c r="I83" s="189"/>
      <c r="J83" s="189"/>
      <c r="K83" s="189"/>
      <c r="L83" s="189"/>
      <c r="M83" s="189"/>
      <c r="N83" s="189"/>
      <c r="O83" s="189"/>
      <c r="P83" s="56"/>
      <c r="Q83" s="56"/>
      <c r="R83" s="56"/>
      <c r="S83" s="56"/>
      <c r="T83" s="56"/>
      <c r="U83" s="56"/>
      <c r="V83" s="115"/>
    </row>
    <row r="84" spans="1:22">
      <c r="A84" s="189"/>
      <c r="B84" s="192"/>
      <c r="C84" s="189"/>
      <c r="D84" s="189"/>
      <c r="E84" s="189"/>
      <c r="F84" s="189"/>
      <c r="G84" s="189"/>
      <c r="H84" s="189"/>
      <c r="I84" s="189"/>
      <c r="J84" s="189"/>
      <c r="K84" s="189"/>
      <c r="L84" s="189"/>
      <c r="M84" s="189"/>
      <c r="N84" s="189"/>
      <c r="O84" s="189"/>
      <c r="P84" s="56"/>
      <c r="Q84" s="56"/>
      <c r="R84" s="56"/>
      <c r="S84" s="56"/>
      <c r="T84" s="56"/>
      <c r="U84" s="56"/>
      <c r="V84" s="115"/>
    </row>
    <row r="85" spans="1:22">
      <c r="B85" s="102"/>
      <c r="P85" s="56"/>
      <c r="Q85" s="56"/>
      <c r="R85" s="56"/>
      <c r="S85" s="56"/>
      <c r="T85" s="56"/>
      <c r="U85" s="56"/>
      <c r="V85" s="115"/>
    </row>
    <row r="86" spans="1:22">
      <c r="B86" s="102"/>
      <c r="P86" s="56"/>
      <c r="Q86" s="56"/>
      <c r="R86" s="56"/>
      <c r="S86" s="56"/>
      <c r="T86" s="56"/>
      <c r="U86" s="56"/>
      <c r="V86" s="115"/>
    </row>
    <row r="87" spans="1:22">
      <c r="B87" s="102"/>
      <c r="P87" s="56"/>
      <c r="Q87" s="56"/>
      <c r="R87" s="56"/>
      <c r="S87" s="56"/>
      <c r="T87" s="56"/>
      <c r="U87" s="56"/>
      <c r="V87" s="115"/>
    </row>
    <row r="88" spans="1:22">
      <c r="B88" s="102"/>
      <c r="P88" s="56"/>
      <c r="Q88" s="56"/>
      <c r="R88" s="56"/>
      <c r="S88" s="56"/>
      <c r="T88" s="56"/>
      <c r="U88" s="56"/>
      <c r="V88" s="115"/>
    </row>
    <row r="89" spans="1:22">
      <c r="B89" s="102"/>
      <c r="P89" s="56"/>
      <c r="Q89" s="56"/>
      <c r="R89" s="56"/>
      <c r="S89" s="56"/>
      <c r="T89" s="56"/>
      <c r="U89" s="56"/>
      <c r="V89" s="115"/>
    </row>
    <row r="90" spans="1:22">
      <c r="B90" s="102"/>
      <c r="P90" s="56"/>
      <c r="Q90" s="56"/>
      <c r="R90" s="56"/>
      <c r="S90" s="56"/>
      <c r="T90" s="56"/>
      <c r="U90" s="56"/>
      <c r="V90" s="115"/>
    </row>
    <row r="91" spans="1:22">
      <c r="B91" s="102"/>
      <c r="P91" s="56"/>
      <c r="Q91" s="56"/>
      <c r="R91" s="56"/>
      <c r="S91" s="56"/>
      <c r="T91" s="56"/>
      <c r="U91" s="56"/>
      <c r="V91" s="115"/>
    </row>
    <row r="92" spans="1:22">
      <c r="B92" s="102"/>
      <c r="P92" s="56"/>
      <c r="Q92" s="56"/>
      <c r="R92" s="56"/>
      <c r="S92" s="56"/>
      <c r="T92" s="56"/>
      <c r="U92" s="56"/>
      <c r="V92" s="115"/>
    </row>
    <row r="93" spans="1:22">
      <c r="B93" s="102"/>
      <c r="P93" s="56"/>
      <c r="Q93" s="56"/>
      <c r="R93" s="56"/>
      <c r="S93" s="56"/>
      <c r="T93" s="56"/>
      <c r="U93" s="56"/>
      <c r="V93" s="115"/>
    </row>
    <row r="94" spans="1:22">
      <c r="B94" s="102"/>
      <c r="P94" s="56"/>
      <c r="Q94" s="56"/>
      <c r="R94" s="56"/>
      <c r="S94" s="56"/>
      <c r="T94" s="56"/>
      <c r="U94" s="56"/>
      <c r="V94" s="115"/>
    </row>
    <row r="95" spans="1:22">
      <c r="B95" s="102"/>
      <c r="P95" s="56"/>
      <c r="Q95" s="56"/>
      <c r="R95" s="56"/>
      <c r="S95" s="56"/>
      <c r="T95" s="56"/>
      <c r="U95" s="56"/>
      <c r="V95" s="115"/>
    </row>
    <row r="96" spans="1:22">
      <c r="B96" s="102"/>
      <c r="P96" s="56"/>
      <c r="Q96" s="56"/>
      <c r="R96" s="56"/>
      <c r="S96" s="56"/>
      <c r="T96" s="56"/>
      <c r="U96" s="56"/>
      <c r="V96" s="115"/>
    </row>
    <row r="97" spans="2:22">
      <c r="B97" s="102"/>
      <c r="P97" s="56"/>
      <c r="Q97" s="56"/>
      <c r="R97" s="56"/>
      <c r="S97" s="56"/>
      <c r="T97" s="56"/>
      <c r="U97" s="56"/>
      <c r="V97" s="115"/>
    </row>
    <row r="98" spans="2:22">
      <c r="B98" s="102"/>
      <c r="P98" s="56"/>
      <c r="Q98" s="56"/>
      <c r="R98" s="56"/>
      <c r="S98" s="56"/>
      <c r="T98" s="56"/>
      <c r="U98" s="56"/>
      <c r="V98" s="115"/>
    </row>
    <row r="99" spans="2:22">
      <c r="B99" s="102"/>
      <c r="P99" s="56"/>
      <c r="Q99" s="56"/>
      <c r="R99" s="56"/>
      <c r="S99" s="56"/>
      <c r="T99" s="56"/>
      <c r="U99" s="56"/>
      <c r="V99" s="115"/>
    </row>
    <row r="100" spans="2:22">
      <c r="B100" s="102"/>
      <c r="P100" s="56"/>
      <c r="Q100" s="56"/>
      <c r="R100" s="56"/>
      <c r="S100" s="56"/>
      <c r="T100" s="56"/>
      <c r="U100" s="56"/>
      <c r="V100" s="115"/>
    </row>
    <row r="101" spans="2:22">
      <c r="B101" s="102"/>
      <c r="P101" s="56"/>
      <c r="Q101" s="56"/>
      <c r="R101" s="56"/>
      <c r="S101" s="56"/>
      <c r="T101" s="56"/>
      <c r="U101" s="56"/>
      <c r="V101" s="115"/>
    </row>
    <row r="102" spans="2:22">
      <c r="B102" s="102"/>
      <c r="P102" s="56"/>
      <c r="Q102" s="56"/>
      <c r="R102" s="56"/>
      <c r="S102" s="56"/>
      <c r="T102" s="56"/>
      <c r="U102" s="56"/>
      <c r="V102" s="115"/>
    </row>
    <row r="103" spans="2:22">
      <c r="B103" s="102"/>
      <c r="P103" s="56"/>
      <c r="Q103" s="56"/>
      <c r="R103" s="56"/>
      <c r="S103" s="56"/>
      <c r="T103" s="56"/>
      <c r="U103" s="56"/>
      <c r="V103" s="115"/>
    </row>
    <row r="104" spans="2:22">
      <c r="B104" s="102"/>
      <c r="P104" s="56"/>
      <c r="Q104" s="56"/>
      <c r="R104" s="56"/>
      <c r="S104" s="56"/>
      <c r="T104" s="56"/>
      <c r="U104" s="56"/>
      <c r="V104" s="115"/>
    </row>
    <row r="105" spans="2:22">
      <c r="B105" s="102"/>
      <c r="P105" s="56"/>
      <c r="Q105" s="56"/>
      <c r="R105" s="56"/>
      <c r="S105" s="56"/>
      <c r="T105" s="56"/>
      <c r="U105" s="56"/>
      <c r="V105" s="115"/>
    </row>
    <row r="106" spans="2:22">
      <c r="B106" s="102"/>
      <c r="P106" s="56"/>
      <c r="Q106" s="56"/>
      <c r="R106" s="56"/>
      <c r="S106" s="56"/>
      <c r="T106" s="56"/>
      <c r="U106" s="56"/>
      <c r="V106" s="115"/>
    </row>
    <row r="107" spans="2:22">
      <c r="B107" s="102"/>
      <c r="P107" s="56"/>
      <c r="Q107" s="56"/>
      <c r="R107" s="56"/>
      <c r="S107" s="56"/>
      <c r="T107" s="56"/>
      <c r="U107" s="56"/>
      <c r="V107" s="115"/>
    </row>
    <row r="108" spans="2:22">
      <c r="B108" s="102"/>
      <c r="P108" s="56"/>
      <c r="Q108" s="56"/>
      <c r="R108" s="56"/>
      <c r="S108" s="56"/>
      <c r="T108" s="56"/>
      <c r="U108" s="56"/>
      <c r="V108" s="115"/>
    </row>
    <row r="109" spans="2:22">
      <c r="B109" s="102"/>
      <c r="P109" s="56"/>
      <c r="Q109" s="56"/>
      <c r="R109" s="56"/>
      <c r="S109" s="56"/>
      <c r="T109" s="56"/>
      <c r="U109" s="56"/>
      <c r="V109" s="115"/>
    </row>
    <row r="110" spans="2:22">
      <c r="B110" s="102"/>
      <c r="P110" s="56"/>
      <c r="Q110" s="56"/>
      <c r="R110" s="56"/>
      <c r="S110" s="56"/>
      <c r="T110" s="56"/>
      <c r="U110" s="56"/>
      <c r="V110" s="115"/>
    </row>
    <row r="111" spans="2:22">
      <c r="B111" s="102"/>
      <c r="P111" s="56"/>
      <c r="Q111" s="56"/>
      <c r="R111" s="56"/>
      <c r="S111" s="56"/>
      <c r="T111" s="56"/>
      <c r="U111" s="56"/>
      <c r="V111" s="115"/>
    </row>
    <row r="112" spans="2:22">
      <c r="B112" s="102"/>
      <c r="P112" s="56"/>
      <c r="Q112" s="56"/>
      <c r="R112" s="56"/>
      <c r="S112" s="56"/>
      <c r="T112" s="56"/>
      <c r="U112" s="56"/>
      <c r="V112" s="115"/>
    </row>
    <row r="113" spans="2:22">
      <c r="B113" s="102"/>
      <c r="P113" s="56"/>
      <c r="Q113" s="56"/>
      <c r="R113" s="56"/>
      <c r="S113" s="56"/>
      <c r="T113" s="56"/>
      <c r="U113" s="56"/>
      <c r="V113" s="115"/>
    </row>
    <row r="114" spans="2:22">
      <c r="B114" s="102"/>
      <c r="P114" s="56"/>
      <c r="Q114" s="56"/>
      <c r="R114" s="56"/>
      <c r="S114" s="56"/>
      <c r="T114" s="56"/>
      <c r="U114" s="56"/>
      <c r="V114" s="115"/>
    </row>
    <row r="115" spans="2:22">
      <c r="B115" s="102"/>
      <c r="P115" s="56"/>
      <c r="Q115" s="56"/>
      <c r="R115" s="56"/>
      <c r="S115" s="56"/>
      <c r="T115" s="56"/>
      <c r="U115" s="56"/>
      <c r="V115" s="115"/>
    </row>
    <row r="116" spans="2:22">
      <c r="B116" s="102"/>
      <c r="P116" s="56"/>
      <c r="Q116" s="56"/>
      <c r="R116" s="56"/>
      <c r="S116" s="56"/>
      <c r="T116" s="56"/>
      <c r="U116" s="56"/>
      <c r="V116" s="115"/>
    </row>
    <row r="117" spans="2:22">
      <c r="B117" s="102"/>
      <c r="P117" s="56"/>
      <c r="Q117" s="56"/>
      <c r="R117" s="56"/>
      <c r="S117" s="56"/>
      <c r="T117" s="56"/>
      <c r="U117" s="56"/>
      <c r="V117" s="115"/>
    </row>
    <row r="118" spans="2:22">
      <c r="B118" s="102"/>
      <c r="P118" s="56"/>
      <c r="Q118" s="56"/>
      <c r="R118" s="56"/>
      <c r="S118" s="56"/>
      <c r="T118" s="56"/>
      <c r="U118" s="56"/>
      <c r="V118" s="115"/>
    </row>
    <row r="119" spans="2:22">
      <c r="B119" s="102"/>
      <c r="P119" s="56"/>
      <c r="Q119" s="56"/>
      <c r="R119" s="56"/>
      <c r="S119" s="56"/>
      <c r="T119" s="56"/>
      <c r="U119" s="56"/>
      <c r="V119" s="115"/>
    </row>
    <row r="120" spans="2:22">
      <c r="B120" s="102"/>
      <c r="P120" s="56"/>
      <c r="Q120" s="56"/>
      <c r="R120" s="56"/>
      <c r="S120" s="56"/>
      <c r="T120" s="56"/>
      <c r="U120" s="56"/>
      <c r="V120" s="115"/>
    </row>
    <row r="121" spans="2:22">
      <c r="B121" s="112"/>
      <c r="C121" s="113"/>
      <c r="D121" s="113"/>
      <c r="E121" s="113"/>
      <c r="F121" s="113"/>
      <c r="G121" s="113"/>
      <c r="H121" s="113"/>
      <c r="I121" s="113"/>
      <c r="J121" s="113"/>
      <c r="K121" s="113"/>
      <c r="L121" s="113"/>
      <c r="M121" s="113"/>
      <c r="N121" s="113"/>
      <c r="O121" s="113"/>
      <c r="P121" s="113"/>
      <c r="Q121" s="113"/>
      <c r="R121" s="113"/>
      <c r="S121" s="113"/>
      <c r="T121" s="113"/>
      <c r="U121" s="113"/>
      <c r="V121" s="116"/>
    </row>
  </sheetData>
  <phoneticPr fontId="3"/>
  <pageMargins left="0.47244094488188981" right="0.23622047244094491" top="0.43307086614173229" bottom="0.31496062992125984" header="0.31496062992125984" footer="0.19685039370078741"/>
  <pageSetup paperSize="8" scale="75" orientation="portrait" r:id="rId1"/>
  <headerFooter>
    <oddHeader>&amp;R&amp;"ＭＳ 明朝,標準"&amp;12ジェネリック医薬品分析(医科･調剤)</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vt:i4>
      </vt:variant>
    </vt:vector>
  </HeadingPairs>
  <TitlesOfParts>
    <vt:vector size="31" baseType="lpstr">
      <vt:lpstr>年齢階層別_普及率(金額)</vt:lpstr>
      <vt:lpstr>男女別_普及率(金額)</vt:lpstr>
      <vt:lpstr>年齢階層別_普及率(数量)</vt:lpstr>
      <vt:lpstr>男女別_普及率(数量)</vt:lpstr>
      <vt:lpstr>市区町村別_普及率</vt:lpstr>
      <vt:lpstr>市区町村別_普及率(金額)グラフ</vt:lpstr>
      <vt:lpstr>市区町村別_普及率(金額)MAP</vt:lpstr>
      <vt:lpstr>市区町村別_普及率(数量)グラフ</vt:lpstr>
      <vt:lpstr>市区町村別_普及率(数量)MAP</vt:lpstr>
      <vt:lpstr>ポテンシャル(金額)</vt:lpstr>
      <vt:lpstr>市区町村別_ポテンシャル(金額)</vt:lpstr>
      <vt:lpstr>ポテンシャル(数量)</vt:lpstr>
      <vt:lpstr>市区町村別_ポテンシャル(数量)</vt:lpstr>
      <vt:lpstr>市区町村別_ポテンシャル(数量)グラフ</vt:lpstr>
      <vt:lpstr>'ポテンシャル(金額)'!Print_Area</vt:lpstr>
      <vt:lpstr>'ポテンシャル(数量)'!Print_Area</vt:lpstr>
      <vt:lpstr>'市区町村別_ポテンシャル(金額)'!Print_Area</vt:lpstr>
      <vt:lpstr>'市区町村別_ポテンシャル(数量)'!Print_Area</vt:lpstr>
      <vt:lpstr>'市区町村別_ポテンシャル(数量)グラフ'!Print_Area</vt:lpstr>
      <vt:lpstr>市区町村別_普及率!Print_Area</vt:lpstr>
      <vt:lpstr>'市区町村別_普及率(金額)MAP'!Print_Area</vt:lpstr>
      <vt:lpstr>'市区町村別_普及率(金額)グラフ'!Print_Area</vt:lpstr>
      <vt:lpstr>'市区町村別_普及率(数量)MAP'!Print_Area</vt:lpstr>
      <vt:lpstr>'市区町村別_普及率(数量)グラフ'!Print_Area</vt:lpstr>
      <vt:lpstr>'男女別_普及率(金額)'!Print_Area</vt:lpstr>
      <vt:lpstr>'男女別_普及率(数量)'!Print_Area</vt:lpstr>
      <vt:lpstr>'年齢階層別_普及率(金額)'!Print_Area</vt:lpstr>
      <vt:lpstr>'年齢階層別_普及率(数量)'!Print_Area</vt:lpstr>
      <vt:lpstr>'市区町村別_ポテンシャル(金額)'!Print_Titles</vt:lpstr>
      <vt:lpstr>'市区町村別_ポテンシャル(数量)'!Print_Titles</vt:lpstr>
      <vt:lpstr>市区町村別_普及率!Print_Titles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creator/>
  <dc:description/>
  <cp:lastModifiedBy/>
  <cp:revision/>
  <dcterms:created xsi:type="dcterms:W3CDTF">2025-09-02T04:52:01Z</dcterms:created>
  <dcterms:modified xsi:type="dcterms:W3CDTF">2025-11-05T01:35:04Z</dcterms:modified>
  <cp:category/>
  <cp:contentStatus/>
  <dc:language/>
  <cp:version/>
</cp:coreProperties>
</file>