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defaultThemeVersion="124226"/>
  <xr:revisionPtr revIDLastSave="0" documentId="13_ncr:1_{A0B80B6B-7EAA-403A-9EA6-B394EE7BD51D}" xr6:coauthVersionLast="36" xr6:coauthVersionMax="36" xr10:uidLastSave="{00000000-0000-0000-0000-000000000000}"/>
  <bookViews>
    <workbookView xWindow="0" yWindow="0" windowWidth="28800" windowHeight="11760" tabRatio="750" xr2:uid="{00000000-000D-0000-FFFF-FFFF00000000}"/>
  </bookViews>
  <sheets>
    <sheet name="年齢別_人間ドック受診率" sheetId="129" r:id="rId1"/>
    <sheet name="男女別_人間ドック受診率" sheetId="177" r:id="rId2"/>
    <sheet name="年齢別_人間ドック受診率グラフ" sheetId="157" r:id="rId3"/>
    <sheet name="自己負担割合別人間ドック受診率グラフ" sheetId="130" r:id="rId4"/>
    <sheet name="市区町村別_人間ドック受診率" sheetId="160" r:id="rId5"/>
    <sheet name="市町村別_全体人間ドック受診率グラフ" sheetId="163" r:id="rId6"/>
    <sheet name="市町村別_自己負担割合別人間ドック受診率グラフ" sheetId="161" r:id="rId7"/>
    <sheet name="市区町村別_全体人間ドック受診率MAP" sheetId="141" r:id="rId8"/>
    <sheet name="市区町村別_自己負担割合1割人間ドック受診率MAP" sheetId="139" r:id="rId9"/>
    <sheet name="市区町村別_自己負担割合2割人間ドック受診率MAP" sheetId="179" r:id="rId10"/>
    <sheet name="市区町村別_自己負担割合3割人間ドック受診率MAP" sheetId="173" r:id="rId11"/>
  </sheets>
  <definedNames>
    <definedName name="_xlnm._FilterDatabase" localSheetId="8" hidden="1">市区町村別_自己負担割合1割人間ドック受診率MAP!$A$6:$O$6</definedName>
    <definedName name="_xlnm._FilterDatabase" localSheetId="9" hidden="1">市区町村別_自己負担割合2割人間ドック受診率MAP!$A$6:$O$6</definedName>
    <definedName name="_xlnm._FilterDatabase" localSheetId="10" hidden="1">市区町村別_自己負担割合3割人間ドック受診率MAP!$A$6:$A$6</definedName>
    <definedName name="_xlnm._FilterDatabase" localSheetId="4" hidden="1">市区町村別_人間ドック受診率!$B$1:$DS$80</definedName>
    <definedName name="_xlnm._FilterDatabase" localSheetId="7" hidden="1">市区町村別_全体人間ドック受診率MAP!$A$6:$O$6</definedName>
    <definedName name="_xlnm._FilterDatabase" localSheetId="0" hidden="1">年齢別_人間ドック受診率!$S$2:$AA$56</definedName>
    <definedName name="_Order1" hidden="1">255</definedName>
    <definedName name="_xlnm.Print_Area" localSheetId="8">市区町村別_自己負担割合1割人間ドック受診率MAP!$A$1:$O$84</definedName>
    <definedName name="_xlnm.Print_Area" localSheetId="9">市区町村別_自己負担割合2割人間ドック受診率MAP!$A$1:$O$84</definedName>
    <definedName name="_xlnm.Print_Area" localSheetId="10">市区町村別_自己負担割合3割人間ドック受診率MAP!$A$1:$O$84</definedName>
    <definedName name="_xlnm.Print_Area" localSheetId="4">市区町村別_人間ドック受診率!$A$1:$DS$80</definedName>
    <definedName name="_xlnm.Print_Area" localSheetId="7">市区町村別_全体人間ドック受診率MAP!$A$1:$O$84</definedName>
    <definedName name="_xlnm.Print_Area" localSheetId="6">市町村別_自己負担割合別人間ドック受診率グラフ!$A$1:$X$79</definedName>
    <definedName name="_xlnm.Print_Area" localSheetId="5">市町村別_全体人間ドック受診率グラフ!$A$1:$S$78</definedName>
    <definedName name="_xlnm.Print_Area" localSheetId="3">自己負担割合別人間ドック受診率グラフ!$A$1:$J$77</definedName>
    <definedName name="_xlnm.Print_Area" localSheetId="1">男女別_人間ドック受診率!$A$1:$Q$7</definedName>
    <definedName name="_xlnm.Print_Area" localSheetId="0">年齢別_人間ドック受診率!$A$1:$Q$31</definedName>
    <definedName name="_xlnm.Print_Area" localSheetId="2">年齢別_人間ドック受診率グラフ!$A$1:$J$77</definedName>
    <definedName name="_xlnm.Print_Titles" localSheetId="4">市区町村別_人間ドック受診率!$A:$C,市区町村別_人間ドック受診率!$1:$5</definedName>
  </definedNames>
  <calcPr calcId="191029"/>
</workbook>
</file>

<file path=xl/calcChain.xml><?xml version="1.0" encoding="utf-8"?>
<calcChain xmlns="http://schemas.openxmlformats.org/spreadsheetml/2006/main">
  <c r="AJ27" i="129" l="1"/>
  <c r="AO11" i="129" s="1"/>
  <c r="AI27" i="129"/>
  <c r="AH27" i="129"/>
  <c r="DN6" i="160" l="1"/>
  <c r="DK6" i="160"/>
  <c r="DH6" i="160"/>
  <c r="DF6" i="160"/>
  <c r="DE6" i="160"/>
  <c r="DB79" i="160"/>
  <c r="DC79" i="160"/>
  <c r="DB7" i="160"/>
  <c r="DC7" i="160"/>
  <c r="DB8" i="160"/>
  <c r="DC8" i="160"/>
  <c r="DB9" i="160"/>
  <c r="DC9" i="160"/>
  <c r="DB10" i="160"/>
  <c r="DC10" i="160"/>
  <c r="DB11" i="160"/>
  <c r="DC11" i="160"/>
  <c r="DB12" i="160"/>
  <c r="DC12" i="160"/>
  <c r="DB13" i="160"/>
  <c r="DC13" i="160"/>
  <c r="DB14" i="160"/>
  <c r="DC14" i="160"/>
  <c r="DB15" i="160"/>
  <c r="DC15" i="160"/>
  <c r="DB16" i="160"/>
  <c r="DC16" i="160"/>
  <c r="DB17" i="160"/>
  <c r="DC17" i="160"/>
  <c r="DB18" i="160"/>
  <c r="DC18" i="160"/>
  <c r="DB19" i="160"/>
  <c r="DC19" i="160"/>
  <c r="DB20" i="160"/>
  <c r="DC20" i="160"/>
  <c r="DB21" i="160"/>
  <c r="DC21" i="160"/>
  <c r="DB22" i="160"/>
  <c r="DC22" i="160"/>
  <c r="DB23" i="160"/>
  <c r="DC23" i="160"/>
  <c r="DB24" i="160"/>
  <c r="DC24" i="160"/>
  <c r="DB25" i="160"/>
  <c r="DC25" i="160"/>
  <c r="DB26" i="160"/>
  <c r="DC26" i="160"/>
  <c r="DB27" i="160"/>
  <c r="DC27" i="160"/>
  <c r="DB28" i="160"/>
  <c r="DC28" i="160"/>
  <c r="DB29" i="160"/>
  <c r="DC29" i="160"/>
  <c r="DB30" i="160"/>
  <c r="DC30" i="160"/>
  <c r="DB31" i="160"/>
  <c r="DC31" i="160"/>
  <c r="DB32" i="160"/>
  <c r="DC32" i="160"/>
  <c r="DB33" i="160"/>
  <c r="DC33" i="160"/>
  <c r="DB34" i="160"/>
  <c r="DC34" i="160"/>
  <c r="DB35" i="160"/>
  <c r="DC35" i="160"/>
  <c r="DB36" i="160"/>
  <c r="DC36" i="160"/>
  <c r="DB37" i="160"/>
  <c r="DC37" i="160"/>
  <c r="DB38" i="160"/>
  <c r="DC38" i="160"/>
  <c r="DB39" i="160"/>
  <c r="DC39" i="160"/>
  <c r="DB40" i="160"/>
  <c r="DC40" i="160"/>
  <c r="DB41" i="160"/>
  <c r="DC41" i="160"/>
  <c r="DB42" i="160"/>
  <c r="DC42" i="160"/>
  <c r="DB43" i="160"/>
  <c r="DC43" i="160"/>
  <c r="DB44" i="160"/>
  <c r="DC44" i="160"/>
  <c r="DB45" i="160"/>
  <c r="DC45" i="160"/>
  <c r="DB46" i="160"/>
  <c r="DC46" i="160"/>
  <c r="DB47" i="160"/>
  <c r="DC47" i="160"/>
  <c r="DB48" i="160"/>
  <c r="DC48" i="160"/>
  <c r="DB49" i="160"/>
  <c r="DC49" i="160"/>
  <c r="DB50" i="160"/>
  <c r="DC50" i="160"/>
  <c r="DB51" i="160"/>
  <c r="DC51" i="160"/>
  <c r="DB52" i="160"/>
  <c r="DC52" i="160"/>
  <c r="DB53" i="160"/>
  <c r="DC53" i="160"/>
  <c r="DB54" i="160"/>
  <c r="DC54" i="160"/>
  <c r="DB55" i="160"/>
  <c r="DC55" i="160"/>
  <c r="DB56" i="160"/>
  <c r="DC56" i="160"/>
  <c r="DB57" i="160"/>
  <c r="DC57" i="160"/>
  <c r="DB58" i="160"/>
  <c r="DC58" i="160"/>
  <c r="DB59" i="160"/>
  <c r="DC59" i="160"/>
  <c r="DB60" i="160"/>
  <c r="DC60" i="160"/>
  <c r="DB61" i="160"/>
  <c r="DC61" i="160"/>
  <c r="DB62" i="160"/>
  <c r="DC62" i="160"/>
  <c r="DB63" i="160"/>
  <c r="DC63" i="160"/>
  <c r="DB64" i="160"/>
  <c r="DC64" i="160"/>
  <c r="DB65" i="160"/>
  <c r="DC65" i="160"/>
  <c r="DB66" i="160"/>
  <c r="DC66" i="160"/>
  <c r="DB67" i="160"/>
  <c r="DC67" i="160"/>
  <c r="DB68" i="160"/>
  <c r="DC68" i="160"/>
  <c r="DB69" i="160"/>
  <c r="DC69" i="160"/>
  <c r="DB70" i="160"/>
  <c r="DC70" i="160"/>
  <c r="DB71" i="160"/>
  <c r="DC71" i="160"/>
  <c r="DB72" i="160"/>
  <c r="DC72" i="160"/>
  <c r="DB73" i="160"/>
  <c r="DC73" i="160"/>
  <c r="DB74" i="160"/>
  <c r="DC74" i="160"/>
  <c r="DB75" i="160"/>
  <c r="DC75" i="160"/>
  <c r="DB76" i="160"/>
  <c r="DC76" i="160"/>
  <c r="DB77" i="160"/>
  <c r="DC77" i="160"/>
  <c r="DB78" i="160"/>
  <c r="DC78" i="160"/>
  <c r="DC6" i="160"/>
  <c r="DB6" i="160"/>
  <c r="CM6" i="160"/>
  <c r="CM7" i="160"/>
  <c r="CN7" i="160"/>
  <c r="CM8" i="160"/>
  <c r="CN8" i="160"/>
  <c r="CM9" i="160"/>
  <c r="CN9" i="160"/>
  <c r="CM10" i="160"/>
  <c r="CN10" i="160"/>
  <c r="CM11" i="160"/>
  <c r="CN11" i="160"/>
  <c r="CM12" i="160"/>
  <c r="CN12" i="160"/>
  <c r="CM13" i="160"/>
  <c r="CN13" i="160"/>
  <c r="CM14" i="160"/>
  <c r="CN14" i="160"/>
  <c r="CM15" i="160"/>
  <c r="CN15" i="160"/>
  <c r="CM16" i="160"/>
  <c r="CN16" i="160"/>
  <c r="CM17" i="160"/>
  <c r="CN17" i="160"/>
  <c r="CM18" i="160"/>
  <c r="CN18" i="160"/>
  <c r="CM19" i="160"/>
  <c r="CN19" i="160"/>
  <c r="CM20" i="160"/>
  <c r="CN20" i="160"/>
  <c r="CM21" i="160"/>
  <c r="CN21" i="160"/>
  <c r="CM22" i="160"/>
  <c r="CN22" i="160"/>
  <c r="CM23" i="160"/>
  <c r="CN23" i="160"/>
  <c r="CM24" i="160"/>
  <c r="CN24" i="160"/>
  <c r="CM25" i="160"/>
  <c r="CN25" i="160"/>
  <c r="CM26" i="160"/>
  <c r="CN26" i="160"/>
  <c r="CM27" i="160"/>
  <c r="CN27" i="160"/>
  <c r="CM28" i="160"/>
  <c r="CN28" i="160"/>
  <c r="CM29" i="160"/>
  <c r="CN29" i="160"/>
  <c r="CM30" i="160"/>
  <c r="CN30" i="160"/>
  <c r="CM31" i="160"/>
  <c r="CN31" i="160"/>
  <c r="CM32" i="160"/>
  <c r="CN32" i="160"/>
  <c r="CM33" i="160"/>
  <c r="CN33" i="160"/>
  <c r="CM34" i="160"/>
  <c r="CN34" i="160"/>
  <c r="CM35" i="160"/>
  <c r="CN35" i="160"/>
  <c r="CM36" i="160"/>
  <c r="CN36" i="160"/>
  <c r="CM37" i="160"/>
  <c r="CN37" i="160"/>
  <c r="CM38" i="160"/>
  <c r="CN38" i="160"/>
  <c r="CM39" i="160"/>
  <c r="CN39" i="160"/>
  <c r="CM40" i="160"/>
  <c r="CN40" i="160"/>
  <c r="CM41" i="160"/>
  <c r="CN41" i="160"/>
  <c r="CM42" i="160"/>
  <c r="CN42" i="160"/>
  <c r="CM43" i="160"/>
  <c r="CN43" i="160"/>
  <c r="CM44" i="160"/>
  <c r="CN44" i="160"/>
  <c r="CM45" i="160"/>
  <c r="CN45" i="160"/>
  <c r="CM46" i="160"/>
  <c r="CN46" i="160"/>
  <c r="CM47" i="160"/>
  <c r="CN47" i="160"/>
  <c r="CM48" i="160"/>
  <c r="CN48" i="160"/>
  <c r="CM49" i="160"/>
  <c r="CN49" i="160"/>
  <c r="CM50" i="160"/>
  <c r="CN50" i="160"/>
  <c r="CM51" i="160"/>
  <c r="CN51" i="160"/>
  <c r="CM52" i="160"/>
  <c r="CN52" i="160"/>
  <c r="CM53" i="160"/>
  <c r="CN53" i="160"/>
  <c r="CM54" i="160"/>
  <c r="CN54" i="160"/>
  <c r="CM55" i="160"/>
  <c r="CN55" i="160"/>
  <c r="CM56" i="160"/>
  <c r="CN56" i="160"/>
  <c r="CM57" i="160"/>
  <c r="CN57" i="160"/>
  <c r="CM58" i="160"/>
  <c r="CN58" i="160"/>
  <c r="CM59" i="160"/>
  <c r="CN59" i="160"/>
  <c r="CM60" i="160"/>
  <c r="CN60" i="160"/>
  <c r="CM61" i="160"/>
  <c r="CN61" i="160"/>
  <c r="CM62" i="160"/>
  <c r="CN62" i="160"/>
  <c r="CM63" i="160"/>
  <c r="CN63" i="160"/>
  <c r="CM64" i="160"/>
  <c r="CN64" i="160"/>
  <c r="CM65" i="160"/>
  <c r="CN65" i="160"/>
  <c r="CM66" i="160"/>
  <c r="CN66" i="160"/>
  <c r="CM67" i="160"/>
  <c r="CN67" i="160"/>
  <c r="CM68" i="160"/>
  <c r="CN68" i="160"/>
  <c r="CM69" i="160"/>
  <c r="CN69" i="160"/>
  <c r="CM70" i="160"/>
  <c r="CN70" i="160"/>
  <c r="CM71" i="160"/>
  <c r="CN71" i="160"/>
  <c r="CM72" i="160"/>
  <c r="CN72" i="160"/>
  <c r="CM73" i="160"/>
  <c r="CN73" i="160"/>
  <c r="CM74" i="160"/>
  <c r="CN74" i="160"/>
  <c r="CM75" i="160"/>
  <c r="CN75" i="160"/>
  <c r="CM76" i="160"/>
  <c r="CN76" i="160"/>
  <c r="CM77" i="160"/>
  <c r="CN77" i="160"/>
  <c r="CM78" i="160"/>
  <c r="CN78" i="160"/>
  <c r="CM79" i="160"/>
  <c r="CN79" i="160"/>
  <c r="CN6" i="160"/>
  <c r="BX7" i="160"/>
  <c r="BY7" i="160"/>
  <c r="BX8" i="160"/>
  <c r="BY8" i="160"/>
  <c r="BX9" i="160"/>
  <c r="BY9" i="160"/>
  <c r="BX10" i="160"/>
  <c r="BY10" i="160"/>
  <c r="BX11" i="160"/>
  <c r="BY11" i="160"/>
  <c r="BX12" i="160"/>
  <c r="BY12" i="160"/>
  <c r="BX13" i="160"/>
  <c r="BY13" i="160"/>
  <c r="BX14" i="160"/>
  <c r="BY14" i="160"/>
  <c r="BX15" i="160"/>
  <c r="BY15" i="160"/>
  <c r="BX16" i="160"/>
  <c r="BY16" i="160"/>
  <c r="BX17" i="160"/>
  <c r="BY17" i="160"/>
  <c r="BX18" i="160"/>
  <c r="BY18" i="160"/>
  <c r="BX19" i="160"/>
  <c r="BY19" i="160"/>
  <c r="BX20" i="160"/>
  <c r="BY20" i="160"/>
  <c r="BX21" i="160"/>
  <c r="BY21" i="160"/>
  <c r="BX22" i="160"/>
  <c r="BY22" i="160"/>
  <c r="BX23" i="160"/>
  <c r="BY23" i="160"/>
  <c r="BX24" i="160"/>
  <c r="BY24" i="160"/>
  <c r="BX25" i="160"/>
  <c r="BY25" i="160"/>
  <c r="BX26" i="160"/>
  <c r="BY26" i="160"/>
  <c r="BX27" i="160"/>
  <c r="BY27" i="160"/>
  <c r="BX28" i="160"/>
  <c r="BY28" i="160"/>
  <c r="BX29" i="160"/>
  <c r="BY29" i="160"/>
  <c r="BX30" i="160"/>
  <c r="BY30" i="160"/>
  <c r="BX31" i="160"/>
  <c r="BY31" i="160"/>
  <c r="BX32" i="160"/>
  <c r="BY32" i="160"/>
  <c r="BX33" i="160"/>
  <c r="BY33" i="160"/>
  <c r="BX34" i="160"/>
  <c r="BY34" i="160"/>
  <c r="BX35" i="160"/>
  <c r="BY35" i="160"/>
  <c r="BX36" i="160"/>
  <c r="BY36" i="160"/>
  <c r="BX37" i="160"/>
  <c r="BY37" i="160"/>
  <c r="BX38" i="160"/>
  <c r="BY38" i="160"/>
  <c r="BX39" i="160"/>
  <c r="BY39" i="160"/>
  <c r="BX40" i="160"/>
  <c r="BY40" i="160"/>
  <c r="BX41" i="160"/>
  <c r="BY41" i="160"/>
  <c r="BX42" i="160"/>
  <c r="BY42" i="160"/>
  <c r="BX43" i="160"/>
  <c r="BY43" i="160"/>
  <c r="BX44" i="160"/>
  <c r="BY44" i="160"/>
  <c r="BX45" i="160"/>
  <c r="BY45" i="160"/>
  <c r="BX46" i="160"/>
  <c r="BY46" i="160"/>
  <c r="BX47" i="160"/>
  <c r="BY47" i="160"/>
  <c r="BX48" i="160"/>
  <c r="BY48" i="160"/>
  <c r="BX49" i="160"/>
  <c r="BY49" i="160"/>
  <c r="BX50" i="160"/>
  <c r="BY50" i="160"/>
  <c r="BX51" i="160"/>
  <c r="BY51" i="160"/>
  <c r="BX52" i="160"/>
  <c r="BY52" i="160"/>
  <c r="BX53" i="160"/>
  <c r="BY53" i="160"/>
  <c r="BX54" i="160"/>
  <c r="BY54" i="160"/>
  <c r="BX55" i="160"/>
  <c r="BY55" i="160"/>
  <c r="BX56" i="160"/>
  <c r="BY56" i="160"/>
  <c r="BX57" i="160"/>
  <c r="BY57" i="160"/>
  <c r="BX58" i="160"/>
  <c r="BY58" i="160"/>
  <c r="BX59" i="160"/>
  <c r="BY59" i="160"/>
  <c r="BX60" i="160"/>
  <c r="BY60" i="160"/>
  <c r="BX61" i="160"/>
  <c r="BY61" i="160"/>
  <c r="BX62" i="160"/>
  <c r="BY62" i="160"/>
  <c r="BX63" i="160"/>
  <c r="BY63" i="160"/>
  <c r="BX64" i="160"/>
  <c r="BY64" i="160"/>
  <c r="BX65" i="160"/>
  <c r="BY65" i="160"/>
  <c r="BX66" i="160"/>
  <c r="BY66" i="160"/>
  <c r="BX67" i="160"/>
  <c r="BY67" i="160"/>
  <c r="BX68" i="160"/>
  <c r="BY68" i="160"/>
  <c r="BX69" i="160"/>
  <c r="BY69" i="160"/>
  <c r="BX70" i="160"/>
  <c r="BY70" i="160"/>
  <c r="BX71" i="160"/>
  <c r="BY71" i="160"/>
  <c r="BX72" i="160"/>
  <c r="BY72" i="160"/>
  <c r="BX73" i="160"/>
  <c r="BY73" i="160"/>
  <c r="BX74" i="160"/>
  <c r="BY74" i="160"/>
  <c r="BX75" i="160"/>
  <c r="BY75" i="160"/>
  <c r="BX76" i="160"/>
  <c r="BY76" i="160"/>
  <c r="BX77" i="160"/>
  <c r="BY77" i="160"/>
  <c r="BX78" i="160"/>
  <c r="BY78" i="160"/>
  <c r="BX79" i="160"/>
  <c r="BY79" i="160"/>
  <c r="BY6" i="160"/>
  <c r="BX6" i="160"/>
  <c r="BI7" i="160"/>
  <c r="BJ7" i="160"/>
  <c r="BI8" i="160"/>
  <c r="BJ8" i="160"/>
  <c r="BI9" i="160"/>
  <c r="BJ9" i="160"/>
  <c r="BI10" i="160"/>
  <c r="BJ10" i="160"/>
  <c r="BI11" i="160"/>
  <c r="BJ11" i="160"/>
  <c r="BI12" i="160"/>
  <c r="BJ12" i="160"/>
  <c r="BI13" i="160"/>
  <c r="BJ13" i="160"/>
  <c r="BI14" i="160"/>
  <c r="BJ14" i="160"/>
  <c r="BI15" i="160"/>
  <c r="BJ15" i="160"/>
  <c r="BI16" i="160"/>
  <c r="BJ16" i="160"/>
  <c r="BI17" i="160"/>
  <c r="BJ17" i="160"/>
  <c r="BI18" i="160"/>
  <c r="BJ18" i="160"/>
  <c r="BI19" i="160"/>
  <c r="BJ19" i="160"/>
  <c r="BI20" i="160"/>
  <c r="BJ20" i="160"/>
  <c r="BI21" i="160"/>
  <c r="BJ21" i="160"/>
  <c r="BI22" i="160"/>
  <c r="BJ22" i="160"/>
  <c r="BI23" i="160"/>
  <c r="BJ23" i="160"/>
  <c r="BI24" i="160"/>
  <c r="BJ24" i="160"/>
  <c r="BI25" i="160"/>
  <c r="BJ25" i="160"/>
  <c r="BI26" i="160"/>
  <c r="BJ26" i="160"/>
  <c r="BI27" i="160"/>
  <c r="BJ27" i="160"/>
  <c r="BI28" i="160"/>
  <c r="BJ28" i="160"/>
  <c r="BI29" i="160"/>
  <c r="BJ29" i="160"/>
  <c r="BI30" i="160"/>
  <c r="BJ30" i="160"/>
  <c r="BI31" i="160"/>
  <c r="BJ31" i="160"/>
  <c r="BI32" i="160"/>
  <c r="BJ32" i="160"/>
  <c r="BI33" i="160"/>
  <c r="BJ33" i="160"/>
  <c r="BI34" i="160"/>
  <c r="BJ34" i="160"/>
  <c r="BI35" i="160"/>
  <c r="BJ35" i="160"/>
  <c r="BI36" i="160"/>
  <c r="BJ36" i="160"/>
  <c r="BI37" i="160"/>
  <c r="BJ37" i="160"/>
  <c r="BI38" i="160"/>
  <c r="BJ38" i="160"/>
  <c r="BI39" i="160"/>
  <c r="BJ39" i="160"/>
  <c r="BI40" i="160"/>
  <c r="BJ40" i="160"/>
  <c r="BI41" i="160"/>
  <c r="BJ41" i="160"/>
  <c r="BI42" i="160"/>
  <c r="BJ42" i="160"/>
  <c r="BI43" i="160"/>
  <c r="BJ43" i="160"/>
  <c r="BI44" i="160"/>
  <c r="BJ44" i="160"/>
  <c r="BI45" i="160"/>
  <c r="BJ45" i="160"/>
  <c r="BI46" i="160"/>
  <c r="BJ46" i="160"/>
  <c r="BI47" i="160"/>
  <c r="BJ47" i="160"/>
  <c r="BI48" i="160"/>
  <c r="BJ48" i="160"/>
  <c r="BI49" i="160"/>
  <c r="BJ49" i="160"/>
  <c r="BI50" i="160"/>
  <c r="BJ50" i="160"/>
  <c r="BI51" i="160"/>
  <c r="BJ51" i="160"/>
  <c r="BI52" i="160"/>
  <c r="BJ52" i="160"/>
  <c r="BI53" i="160"/>
  <c r="BJ53" i="160"/>
  <c r="BI54" i="160"/>
  <c r="BJ54" i="160"/>
  <c r="BI55" i="160"/>
  <c r="BJ55" i="160"/>
  <c r="BI56" i="160"/>
  <c r="BJ56" i="160"/>
  <c r="BI57" i="160"/>
  <c r="BJ57" i="160"/>
  <c r="BI58" i="160"/>
  <c r="BJ58" i="160"/>
  <c r="BI59" i="160"/>
  <c r="BJ59" i="160"/>
  <c r="BI60" i="160"/>
  <c r="BJ60" i="160"/>
  <c r="BI61" i="160"/>
  <c r="BJ61" i="160"/>
  <c r="BI62" i="160"/>
  <c r="BJ62" i="160"/>
  <c r="BI63" i="160"/>
  <c r="BJ63" i="160"/>
  <c r="BI64" i="160"/>
  <c r="BJ64" i="160"/>
  <c r="BI65" i="160"/>
  <c r="BJ65" i="160"/>
  <c r="BI66" i="160"/>
  <c r="BJ66" i="160"/>
  <c r="BI67" i="160"/>
  <c r="BJ67" i="160"/>
  <c r="BI68" i="160"/>
  <c r="BJ68" i="160"/>
  <c r="BI69" i="160"/>
  <c r="BJ69" i="160"/>
  <c r="BI70" i="160"/>
  <c r="BJ70" i="160"/>
  <c r="BI71" i="160"/>
  <c r="BJ71" i="160"/>
  <c r="BI72" i="160"/>
  <c r="BJ72" i="160"/>
  <c r="BI73" i="160"/>
  <c r="BJ73" i="160"/>
  <c r="BI74" i="160"/>
  <c r="BJ74" i="160"/>
  <c r="BI75" i="160"/>
  <c r="BJ75" i="160"/>
  <c r="BI76" i="160"/>
  <c r="BJ76" i="160"/>
  <c r="BI77" i="160"/>
  <c r="BJ77" i="160"/>
  <c r="BI78" i="160"/>
  <c r="BJ78" i="160"/>
  <c r="BI79" i="160"/>
  <c r="BJ79" i="160"/>
  <c r="BJ6" i="160"/>
  <c r="BI6" i="160"/>
  <c r="AT7" i="160"/>
  <c r="AU7" i="160"/>
  <c r="AT8" i="160"/>
  <c r="AU8" i="160"/>
  <c r="AT9" i="160"/>
  <c r="AU9" i="160"/>
  <c r="AT10" i="160"/>
  <c r="AU10" i="160"/>
  <c r="AT11" i="160"/>
  <c r="AU11" i="160"/>
  <c r="AT12" i="160"/>
  <c r="AU12" i="160"/>
  <c r="AT13" i="160"/>
  <c r="AU13" i="160"/>
  <c r="AT14" i="160"/>
  <c r="AU14" i="160"/>
  <c r="AT15" i="160"/>
  <c r="AU15" i="160"/>
  <c r="AT16" i="160"/>
  <c r="AU16" i="160"/>
  <c r="AT17" i="160"/>
  <c r="AU17" i="160"/>
  <c r="AT18" i="160"/>
  <c r="AU18" i="160"/>
  <c r="AT19" i="160"/>
  <c r="AU19" i="160"/>
  <c r="AT20" i="160"/>
  <c r="AU20" i="160"/>
  <c r="AT21" i="160"/>
  <c r="AU21" i="160"/>
  <c r="AT22" i="160"/>
  <c r="AU22" i="160"/>
  <c r="AT23" i="160"/>
  <c r="AU23" i="160"/>
  <c r="AT24" i="160"/>
  <c r="AU24" i="160"/>
  <c r="AT25" i="160"/>
  <c r="AU25" i="160"/>
  <c r="AT26" i="160"/>
  <c r="AU26" i="160"/>
  <c r="AT27" i="160"/>
  <c r="AU27" i="160"/>
  <c r="AT28" i="160"/>
  <c r="AU28" i="160"/>
  <c r="AT29" i="160"/>
  <c r="AU29" i="160"/>
  <c r="AT30" i="160"/>
  <c r="AU30" i="160"/>
  <c r="AT31" i="160"/>
  <c r="AU31" i="160"/>
  <c r="AT32" i="160"/>
  <c r="AU32" i="160"/>
  <c r="AT33" i="160"/>
  <c r="AU33" i="160"/>
  <c r="AT34" i="160"/>
  <c r="AU34" i="160"/>
  <c r="AT35" i="160"/>
  <c r="AU35" i="160"/>
  <c r="AT36" i="160"/>
  <c r="AU36" i="160"/>
  <c r="AT37" i="160"/>
  <c r="AU37" i="160"/>
  <c r="AT38" i="160"/>
  <c r="AU38" i="160"/>
  <c r="AT39" i="160"/>
  <c r="AU39" i="160"/>
  <c r="AT40" i="160"/>
  <c r="AU40" i="160"/>
  <c r="AT41" i="160"/>
  <c r="AU41" i="160"/>
  <c r="AT42" i="160"/>
  <c r="AU42" i="160"/>
  <c r="AT43" i="160"/>
  <c r="AU43" i="160"/>
  <c r="AT44" i="160"/>
  <c r="AU44" i="160"/>
  <c r="AT45" i="160"/>
  <c r="AU45" i="160"/>
  <c r="AT46" i="160"/>
  <c r="AU46" i="160"/>
  <c r="AT47" i="160"/>
  <c r="AU47" i="160"/>
  <c r="AT48" i="160"/>
  <c r="AU48" i="160"/>
  <c r="AT49" i="160"/>
  <c r="AU49" i="160"/>
  <c r="AT50" i="160"/>
  <c r="AU50" i="160"/>
  <c r="AT51" i="160"/>
  <c r="AU51" i="160"/>
  <c r="AT52" i="160"/>
  <c r="AU52" i="160"/>
  <c r="AT53" i="160"/>
  <c r="AU53" i="160"/>
  <c r="AT54" i="160"/>
  <c r="AU54" i="160"/>
  <c r="AT55" i="160"/>
  <c r="AU55" i="160"/>
  <c r="AT56" i="160"/>
  <c r="AU56" i="160"/>
  <c r="AT57" i="160"/>
  <c r="AU57" i="160"/>
  <c r="AT58" i="160"/>
  <c r="AU58" i="160"/>
  <c r="AT59" i="160"/>
  <c r="AU59" i="160"/>
  <c r="AT60" i="160"/>
  <c r="AU60" i="160"/>
  <c r="AT61" i="160"/>
  <c r="AU61" i="160"/>
  <c r="AT62" i="160"/>
  <c r="AU62" i="160"/>
  <c r="AT63" i="160"/>
  <c r="AU63" i="160"/>
  <c r="AT64" i="160"/>
  <c r="AU64" i="160"/>
  <c r="AT65" i="160"/>
  <c r="AU65" i="160"/>
  <c r="AT66" i="160"/>
  <c r="AU66" i="160"/>
  <c r="AT67" i="160"/>
  <c r="AU67" i="160"/>
  <c r="AT68" i="160"/>
  <c r="AU68" i="160"/>
  <c r="AT69" i="160"/>
  <c r="AU69" i="160"/>
  <c r="AT70" i="160"/>
  <c r="AU70" i="160"/>
  <c r="AT71" i="160"/>
  <c r="AU71" i="160"/>
  <c r="AT72" i="160"/>
  <c r="AU72" i="160"/>
  <c r="AT73" i="160"/>
  <c r="AU73" i="160"/>
  <c r="AT74" i="160"/>
  <c r="AU74" i="160"/>
  <c r="AT75" i="160"/>
  <c r="AU75" i="160"/>
  <c r="AT76" i="160"/>
  <c r="AU76" i="160"/>
  <c r="AT77" i="160"/>
  <c r="AU77" i="160"/>
  <c r="AT78" i="160"/>
  <c r="AU78" i="160"/>
  <c r="AT79" i="160"/>
  <c r="AU79" i="160"/>
  <c r="AU6" i="160"/>
  <c r="AT6" i="160"/>
  <c r="AE7" i="160"/>
  <c r="AF7" i="160"/>
  <c r="AE8" i="160"/>
  <c r="AF8" i="160"/>
  <c r="AE9" i="160"/>
  <c r="AF9" i="160"/>
  <c r="AE10" i="160"/>
  <c r="AF10" i="160"/>
  <c r="AE11" i="160"/>
  <c r="AF11" i="160"/>
  <c r="AE12" i="160"/>
  <c r="AF12" i="160"/>
  <c r="AE13" i="160"/>
  <c r="AF13" i="160"/>
  <c r="AE14" i="160"/>
  <c r="AF14" i="160"/>
  <c r="AE15" i="160"/>
  <c r="AF15" i="160"/>
  <c r="AE16" i="160"/>
  <c r="AF16" i="160"/>
  <c r="AE17" i="160"/>
  <c r="AF17" i="160"/>
  <c r="AE18" i="160"/>
  <c r="AF18" i="160"/>
  <c r="AE19" i="160"/>
  <c r="AF19" i="160"/>
  <c r="AE20" i="160"/>
  <c r="AF20" i="160"/>
  <c r="AE21" i="160"/>
  <c r="AF21" i="160"/>
  <c r="AE22" i="160"/>
  <c r="AF22" i="160"/>
  <c r="AE23" i="160"/>
  <c r="AF23" i="160"/>
  <c r="AE24" i="160"/>
  <c r="AF24" i="160"/>
  <c r="AE25" i="160"/>
  <c r="AF25" i="160"/>
  <c r="AE26" i="160"/>
  <c r="AF26" i="160"/>
  <c r="AE27" i="160"/>
  <c r="AF27" i="160"/>
  <c r="AE28" i="160"/>
  <c r="AF28" i="160"/>
  <c r="AE29" i="160"/>
  <c r="AF29" i="160"/>
  <c r="AE30" i="160"/>
  <c r="AF30" i="160"/>
  <c r="AE31" i="160"/>
  <c r="AF31" i="160"/>
  <c r="AE32" i="160"/>
  <c r="AF32" i="160"/>
  <c r="AE33" i="160"/>
  <c r="AF33" i="160"/>
  <c r="AE34" i="160"/>
  <c r="AF34" i="160"/>
  <c r="AE35" i="160"/>
  <c r="AF35" i="160"/>
  <c r="AE36" i="160"/>
  <c r="AF36" i="160"/>
  <c r="AE37" i="160"/>
  <c r="AF37" i="160"/>
  <c r="AE38" i="160"/>
  <c r="AF38" i="160"/>
  <c r="AE39" i="160"/>
  <c r="AF39" i="160"/>
  <c r="AE40" i="160"/>
  <c r="AF40" i="160"/>
  <c r="AE41" i="160"/>
  <c r="AF41" i="160"/>
  <c r="AE42" i="160"/>
  <c r="AF42" i="160"/>
  <c r="AE43" i="160"/>
  <c r="AF43" i="160"/>
  <c r="AE44" i="160"/>
  <c r="AF44" i="160"/>
  <c r="AE45" i="160"/>
  <c r="AF45" i="160"/>
  <c r="AE46" i="160"/>
  <c r="AF46" i="160"/>
  <c r="AE47" i="160"/>
  <c r="AF47" i="160"/>
  <c r="AE48" i="160"/>
  <c r="AF48" i="160"/>
  <c r="AE49" i="160"/>
  <c r="AF49" i="160"/>
  <c r="AE50" i="160"/>
  <c r="AF50" i="160"/>
  <c r="AE51" i="160"/>
  <c r="AF51" i="160"/>
  <c r="AE52" i="160"/>
  <c r="AF52" i="160"/>
  <c r="AE53" i="160"/>
  <c r="AF53" i="160"/>
  <c r="AE54" i="160"/>
  <c r="AF54" i="160"/>
  <c r="AE55" i="160"/>
  <c r="AF55" i="160"/>
  <c r="AE56" i="160"/>
  <c r="AF56" i="160"/>
  <c r="AE57" i="160"/>
  <c r="AF57" i="160"/>
  <c r="AE58" i="160"/>
  <c r="AF58" i="160"/>
  <c r="AE59" i="160"/>
  <c r="AF59" i="160"/>
  <c r="AE60" i="160"/>
  <c r="AF60" i="160"/>
  <c r="AE61" i="160"/>
  <c r="AF61" i="160"/>
  <c r="AE62" i="160"/>
  <c r="AF62" i="160"/>
  <c r="AE63" i="160"/>
  <c r="AF63" i="160"/>
  <c r="AE64" i="160"/>
  <c r="AF64" i="160"/>
  <c r="AE65" i="160"/>
  <c r="AF65" i="160"/>
  <c r="AE66" i="160"/>
  <c r="AF66" i="160"/>
  <c r="AE67" i="160"/>
  <c r="AF67" i="160"/>
  <c r="AE68" i="160"/>
  <c r="AF68" i="160"/>
  <c r="AE69" i="160"/>
  <c r="AF69" i="160"/>
  <c r="AE70" i="160"/>
  <c r="AF70" i="160"/>
  <c r="AE71" i="160"/>
  <c r="AF71" i="160"/>
  <c r="AE72" i="160"/>
  <c r="AF72" i="160"/>
  <c r="AE73" i="160"/>
  <c r="AF73" i="160"/>
  <c r="AE74" i="160"/>
  <c r="AF74" i="160"/>
  <c r="AE75" i="160"/>
  <c r="AF75" i="160"/>
  <c r="AE76" i="160"/>
  <c r="AF76" i="160"/>
  <c r="AE77" i="160"/>
  <c r="AF77" i="160"/>
  <c r="AE78" i="160"/>
  <c r="AF78" i="160"/>
  <c r="AE79" i="160"/>
  <c r="AF79" i="160"/>
  <c r="AF6" i="160"/>
  <c r="AE6" i="160"/>
  <c r="Q79" i="160"/>
  <c r="P79" i="160"/>
  <c r="Q7" i="160"/>
  <c r="Q8" i="160"/>
  <c r="Q9" i="160"/>
  <c r="Q10" i="160"/>
  <c r="Q11" i="160"/>
  <c r="Q12" i="160"/>
  <c r="Q13" i="160"/>
  <c r="Q14" i="160"/>
  <c r="Q15" i="160"/>
  <c r="Q16" i="160"/>
  <c r="Q17" i="160"/>
  <c r="Q18" i="160"/>
  <c r="Q19" i="160"/>
  <c r="Q20" i="160"/>
  <c r="Q21" i="160"/>
  <c r="Q22" i="160"/>
  <c r="Q23" i="160"/>
  <c r="Q24" i="160"/>
  <c r="Q25" i="160"/>
  <c r="Q26" i="160"/>
  <c r="Q27" i="160"/>
  <c r="Q28" i="160"/>
  <c r="Q29" i="160"/>
  <c r="Q30" i="160"/>
  <c r="Q31" i="160"/>
  <c r="Q32" i="160"/>
  <c r="Q33" i="160"/>
  <c r="Q34" i="160"/>
  <c r="Q35" i="160"/>
  <c r="Q36" i="160"/>
  <c r="Q37" i="160"/>
  <c r="Q38" i="160"/>
  <c r="Q39" i="160"/>
  <c r="Q40" i="160"/>
  <c r="Q41" i="160"/>
  <c r="Q42" i="160"/>
  <c r="Q43" i="160"/>
  <c r="Q44" i="160"/>
  <c r="Q45" i="160"/>
  <c r="Q46" i="160"/>
  <c r="Q47" i="160"/>
  <c r="Q48" i="160"/>
  <c r="Q49" i="160"/>
  <c r="Q50" i="160"/>
  <c r="Q51" i="160"/>
  <c r="Q52" i="160"/>
  <c r="Q53" i="160"/>
  <c r="Q54" i="160"/>
  <c r="Q55" i="160"/>
  <c r="Q56" i="160"/>
  <c r="Q57" i="160"/>
  <c r="Q58" i="160"/>
  <c r="Q59" i="160"/>
  <c r="Q60" i="160"/>
  <c r="Q61" i="160"/>
  <c r="Q62" i="160"/>
  <c r="Q63" i="160"/>
  <c r="Q64" i="160"/>
  <c r="Q65" i="160"/>
  <c r="Q66" i="160"/>
  <c r="Q67" i="160"/>
  <c r="Q68" i="160"/>
  <c r="Q69" i="160"/>
  <c r="Q70" i="160"/>
  <c r="Q71" i="160"/>
  <c r="Q72" i="160"/>
  <c r="Q73" i="160"/>
  <c r="Q74" i="160"/>
  <c r="Q75" i="160"/>
  <c r="Q76" i="160"/>
  <c r="Q77" i="160"/>
  <c r="Q78" i="160"/>
  <c r="P7" i="160"/>
  <c r="P8" i="160"/>
  <c r="P9" i="160"/>
  <c r="P10" i="160"/>
  <c r="P11" i="160"/>
  <c r="P12" i="160"/>
  <c r="P13" i="160"/>
  <c r="P14" i="160"/>
  <c r="P15" i="160"/>
  <c r="P16" i="160"/>
  <c r="P17" i="160"/>
  <c r="P18" i="160"/>
  <c r="P19" i="160"/>
  <c r="P20" i="160"/>
  <c r="P21" i="160"/>
  <c r="P22" i="160"/>
  <c r="P23" i="160"/>
  <c r="P24" i="160"/>
  <c r="P25" i="160"/>
  <c r="P26" i="160"/>
  <c r="P27" i="160"/>
  <c r="P28" i="160"/>
  <c r="P29" i="160"/>
  <c r="P30" i="160"/>
  <c r="P31" i="160"/>
  <c r="P32" i="160"/>
  <c r="P33" i="160"/>
  <c r="P34" i="160"/>
  <c r="P35" i="160"/>
  <c r="P36" i="160"/>
  <c r="P37" i="160"/>
  <c r="P38" i="160"/>
  <c r="P39" i="160"/>
  <c r="P40" i="160"/>
  <c r="P41" i="160"/>
  <c r="P42" i="160"/>
  <c r="P43" i="160"/>
  <c r="P44" i="160"/>
  <c r="P45" i="160"/>
  <c r="P46" i="160"/>
  <c r="P47" i="160"/>
  <c r="P48" i="160"/>
  <c r="P49" i="160"/>
  <c r="P50" i="160"/>
  <c r="P51" i="160"/>
  <c r="P52" i="160"/>
  <c r="P53" i="160"/>
  <c r="P54" i="160"/>
  <c r="P55" i="160"/>
  <c r="P56" i="160"/>
  <c r="P57" i="160"/>
  <c r="P58" i="160"/>
  <c r="P59" i="160"/>
  <c r="P60" i="160"/>
  <c r="P61" i="160"/>
  <c r="P62" i="160"/>
  <c r="P63" i="160"/>
  <c r="P64" i="160"/>
  <c r="P65" i="160"/>
  <c r="P66" i="160"/>
  <c r="P67" i="160"/>
  <c r="P68" i="160"/>
  <c r="P69" i="160"/>
  <c r="P70" i="160"/>
  <c r="P71" i="160"/>
  <c r="P72" i="160"/>
  <c r="P73" i="160"/>
  <c r="P74" i="160"/>
  <c r="P75" i="160"/>
  <c r="P76" i="160"/>
  <c r="P77" i="160"/>
  <c r="P78" i="160"/>
  <c r="Q6" i="160"/>
  <c r="P6" i="160"/>
  <c r="DH79" i="160"/>
  <c r="DI7" i="160"/>
  <c r="DI8" i="160"/>
  <c r="DI9" i="160"/>
  <c r="DI10" i="160"/>
  <c r="DI11" i="160"/>
  <c r="DI12" i="160"/>
  <c r="DI13" i="160"/>
  <c r="DI14" i="160"/>
  <c r="DI15" i="160"/>
  <c r="DI16" i="160"/>
  <c r="DI17" i="160"/>
  <c r="DI18" i="160"/>
  <c r="DI19" i="160"/>
  <c r="DI20" i="160"/>
  <c r="DI21" i="160"/>
  <c r="DI22" i="160"/>
  <c r="DI23" i="160"/>
  <c r="DI24" i="160"/>
  <c r="DI25" i="160"/>
  <c r="DI26" i="160"/>
  <c r="DI27" i="160"/>
  <c r="DI28" i="160"/>
  <c r="DI29" i="160"/>
  <c r="DI30" i="160"/>
  <c r="DI31" i="160"/>
  <c r="DI32" i="160"/>
  <c r="DI33" i="160"/>
  <c r="DI34" i="160"/>
  <c r="DI35" i="160"/>
  <c r="DI36" i="160"/>
  <c r="DI37" i="160"/>
  <c r="DI38" i="160"/>
  <c r="DI39" i="160"/>
  <c r="DI40" i="160"/>
  <c r="DI41" i="160"/>
  <c r="DI42" i="160"/>
  <c r="DI43" i="160"/>
  <c r="DI44" i="160"/>
  <c r="DI45" i="160"/>
  <c r="DI46" i="160"/>
  <c r="DI47" i="160"/>
  <c r="DI48" i="160"/>
  <c r="DI49" i="160"/>
  <c r="DI50" i="160"/>
  <c r="DI51" i="160"/>
  <c r="DI52" i="160"/>
  <c r="DI53" i="160"/>
  <c r="DI54" i="160"/>
  <c r="DI55" i="160"/>
  <c r="DI56" i="160"/>
  <c r="DI57" i="160"/>
  <c r="DI58" i="160"/>
  <c r="DI59" i="160"/>
  <c r="DI60" i="160"/>
  <c r="DI61" i="160"/>
  <c r="DI62" i="160"/>
  <c r="DI63" i="160"/>
  <c r="DI64" i="160"/>
  <c r="DI65" i="160"/>
  <c r="DI66" i="160"/>
  <c r="DI67" i="160"/>
  <c r="DI68" i="160"/>
  <c r="DI69" i="160"/>
  <c r="DI70" i="160"/>
  <c r="DI71" i="160"/>
  <c r="DI72" i="160"/>
  <c r="DI73" i="160"/>
  <c r="DI74" i="160"/>
  <c r="DI75" i="160"/>
  <c r="DI76" i="160"/>
  <c r="DI77" i="160"/>
  <c r="DI78" i="160"/>
  <c r="DI79" i="160"/>
  <c r="DH7" i="160"/>
  <c r="DH8" i="160"/>
  <c r="DH9" i="160"/>
  <c r="DH10" i="160"/>
  <c r="DH11" i="160"/>
  <c r="DH12" i="160"/>
  <c r="DH13" i="160"/>
  <c r="DH14" i="160"/>
  <c r="DH15" i="160"/>
  <c r="DH16" i="160"/>
  <c r="DH17" i="160"/>
  <c r="DH18" i="160"/>
  <c r="DH19" i="160"/>
  <c r="DH20" i="160"/>
  <c r="DH21" i="160"/>
  <c r="DH22" i="160"/>
  <c r="DH23" i="160"/>
  <c r="DH24" i="160"/>
  <c r="DH25" i="160"/>
  <c r="DH26" i="160"/>
  <c r="DH27" i="160"/>
  <c r="DH28" i="160"/>
  <c r="DH29" i="160"/>
  <c r="DH30" i="160"/>
  <c r="DH31" i="160"/>
  <c r="DH32" i="160"/>
  <c r="DH33" i="160"/>
  <c r="DH34" i="160"/>
  <c r="DH35" i="160"/>
  <c r="DH36" i="160"/>
  <c r="DH37" i="160"/>
  <c r="DH38" i="160"/>
  <c r="DH39" i="160"/>
  <c r="DH40" i="160"/>
  <c r="DH41" i="160"/>
  <c r="DH42" i="160"/>
  <c r="DH43" i="160"/>
  <c r="DH44" i="160"/>
  <c r="DH45" i="160"/>
  <c r="DH46" i="160"/>
  <c r="DH47" i="160"/>
  <c r="DH48" i="160"/>
  <c r="DH49" i="160"/>
  <c r="DH50" i="160"/>
  <c r="DH51" i="160"/>
  <c r="DH52" i="160"/>
  <c r="DH53" i="160"/>
  <c r="DH54" i="160"/>
  <c r="DH55" i="160"/>
  <c r="DH56" i="160"/>
  <c r="DH57" i="160"/>
  <c r="DH58" i="160"/>
  <c r="DH59" i="160"/>
  <c r="DH60" i="160"/>
  <c r="DH61" i="160"/>
  <c r="DH62" i="160"/>
  <c r="DH63" i="160"/>
  <c r="DH64" i="160"/>
  <c r="DH65" i="160"/>
  <c r="DH66" i="160"/>
  <c r="DH67" i="160"/>
  <c r="DH68" i="160"/>
  <c r="DH69" i="160"/>
  <c r="DH70" i="160"/>
  <c r="DH71" i="160"/>
  <c r="DH72" i="160"/>
  <c r="DH73" i="160"/>
  <c r="DH74" i="160"/>
  <c r="DH75" i="160"/>
  <c r="DH76" i="160"/>
  <c r="DH77" i="160"/>
  <c r="DH78" i="160"/>
  <c r="DI6" i="160"/>
  <c r="P6" i="177"/>
  <c r="P5" i="177"/>
  <c r="Q5" i="177" s="1"/>
  <c r="O6" i="177"/>
  <c r="O5" i="177"/>
  <c r="L6" i="129"/>
  <c r="L5" i="129"/>
  <c r="H6" i="177"/>
  <c r="H5" i="177"/>
  <c r="R6" i="160" l="1"/>
  <c r="DG6" i="160"/>
  <c r="EF6" i="160" s="1"/>
  <c r="EG6" i="160" s="1"/>
  <c r="DQ6" i="160"/>
  <c r="AE80" i="160"/>
  <c r="DD6" i="160"/>
  <c r="DI80" i="160"/>
  <c r="AI31" i="129" s="1"/>
  <c r="AT80" i="160"/>
  <c r="DH80" i="160"/>
  <c r="AH31" i="129" s="1"/>
  <c r="DB80" i="160"/>
  <c r="Q80" i="160"/>
  <c r="P80" i="160"/>
  <c r="DJ6" i="160"/>
  <c r="EH6" i="160" s="1"/>
  <c r="EI6" i="160" s="1"/>
  <c r="DJ56" i="160"/>
  <c r="EH25" i="160" s="1"/>
  <c r="EI25" i="160" s="1"/>
  <c r="DJ79" i="160"/>
  <c r="EH48" i="160" s="1"/>
  <c r="EI48" i="160" s="1"/>
  <c r="DJ78" i="160"/>
  <c r="EH47" i="160" s="1"/>
  <c r="EI47" i="160" s="1"/>
  <c r="DJ77" i="160"/>
  <c r="EH46" i="160" s="1"/>
  <c r="EI46" i="160" s="1"/>
  <c r="DJ76" i="160"/>
  <c r="EH45" i="160" s="1"/>
  <c r="EI45" i="160" s="1"/>
  <c r="DJ75" i="160"/>
  <c r="EH44" i="160" s="1"/>
  <c r="EI44" i="160" s="1"/>
  <c r="DJ74" i="160"/>
  <c r="EH43" i="160" s="1"/>
  <c r="EI43" i="160" s="1"/>
  <c r="DJ73" i="160"/>
  <c r="EH42" i="160" s="1"/>
  <c r="EI42" i="160" s="1"/>
  <c r="DJ72" i="160"/>
  <c r="EH41" i="160" s="1"/>
  <c r="EI41" i="160" s="1"/>
  <c r="DJ71" i="160"/>
  <c r="EH40" i="160" s="1"/>
  <c r="EI40" i="160" s="1"/>
  <c r="DJ70" i="160"/>
  <c r="EH39" i="160" s="1"/>
  <c r="EI39" i="160" s="1"/>
  <c r="DJ69" i="160"/>
  <c r="EH38" i="160" s="1"/>
  <c r="EI38" i="160" s="1"/>
  <c r="DJ68" i="160"/>
  <c r="EH37" i="160" s="1"/>
  <c r="EI37" i="160" s="1"/>
  <c r="DJ67" i="160"/>
  <c r="EH36" i="160" s="1"/>
  <c r="EI36" i="160" s="1"/>
  <c r="DJ66" i="160"/>
  <c r="EH35" i="160" s="1"/>
  <c r="EI35" i="160" s="1"/>
  <c r="DJ65" i="160"/>
  <c r="EH34" i="160" s="1"/>
  <c r="EI34" i="160" s="1"/>
  <c r="DJ64" i="160"/>
  <c r="EH33" i="160" s="1"/>
  <c r="EI33" i="160" s="1"/>
  <c r="DJ63" i="160"/>
  <c r="EH32" i="160" s="1"/>
  <c r="EI32" i="160" s="1"/>
  <c r="DJ62" i="160"/>
  <c r="EH31" i="160" s="1"/>
  <c r="EI31" i="160" s="1"/>
  <c r="DJ61" i="160"/>
  <c r="EH30" i="160" s="1"/>
  <c r="EI30" i="160" s="1"/>
  <c r="DJ60" i="160"/>
  <c r="EH29" i="160" s="1"/>
  <c r="EI29" i="160" s="1"/>
  <c r="DJ59" i="160"/>
  <c r="EH28" i="160" s="1"/>
  <c r="EI28" i="160" s="1"/>
  <c r="DJ58" i="160"/>
  <c r="EH27" i="160" s="1"/>
  <c r="EI27" i="160" s="1"/>
  <c r="DJ57" i="160"/>
  <c r="EH26" i="160" s="1"/>
  <c r="EI26" i="160" s="1"/>
  <c r="DJ55" i="160"/>
  <c r="EH24" i="160" s="1"/>
  <c r="EI24" i="160" s="1"/>
  <c r="DJ54" i="160"/>
  <c r="EH23" i="160" s="1"/>
  <c r="EI23" i="160" s="1"/>
  <c r="DJ53" i="160"/>
  <c r="EH22" i="160" s="1"/>
  <c r="EI22" i="160" s="1"/>
  <c r="DJ52" i="160"/>
  <c r="EH21" i="160" s="1"/>
  <c r="EI21" i="160" s="1"/>
  <c r="DJ51" i="160"/>
  <c r="EH20" i="160" s="1"/>
  <c r="EI20" i="160" s="1"/>
  <c r="DJ50" i="160"/>
  <c r="EH19" i="160" s="1"/>
  <c r="EI19" i="160" s="1"/>
  <c r="DJ49" i="160"/>
  <c r="EH18" i="160" s="1"/>
  <c r="EI18" i="160" s="1"/>
  <c r="DJ48" i="160"/>
  <c r="EH17" i="160" s="1"/>
  <c r="EI17" i="160" s="1"/>
  <c r="DJ47" i="160"/>
  <c r="EH16" i="160" s="1"/>
  <c r="EI16" i="160" s="1"/>
  <c r="DJ46" i="160"/>
  <c r="EH15" i="160" s="1"/>
  <c r="EI15" i="160" s="1"/>
  <c r="DJ45" i="160"/>
  <c r="EH14" i="160" s="1"/>
  <c r="EI14" i="160" s="1"/>
  <c r="DJ44" i="160"/>
  <c r="EH13" i="160" s="1"/>
  <c r="EI13" i="160" s="1"/>
  <c r="DJ43" i="160"/>
  <c r="EH12" i="160" s="1"/>
  <c r="EI12" i="160" s="1"/>
  <c r="DJ42" i="160"/>
  <c r="EH11" i="160" s="1"/>
  <c r="EI11" i="160" s="1"/>
  <c r="DJ41" i="160"/>
  <c r="EH10" i="160" s="1"/>
  <c r="EI10" i="160" s="1"/>
  <c r="DJ40" i="160"/>
  <c r="EH9" i="160" s="1"/>
  <c r="EI9" i="160" s="1"/>
  <c r="DJ39" i="160"/>
  <c r="EH8" i="160" s="1"/>
  <c r="EI8" i="160" s="1"/>
  <c r="DJ38" i="160"/>
  <c r="DJ37" i="160"/>
  <c r="DJ36" i="160"/>
  <c r="DJ35" i="160"/>
  <c r="DJ34" i="160"/>
  <c r="DJ33" i="160"/>
  <c r="DJ32" i="160"/>
  <c r="DJ31" i="160"/>
  <c r="EH7" i="160" s="1"/>
  <c r="EI7" i="160" s="1"/>
  <c r="DJ30" i="160"/>
  <c r="DJ29" i="160"/>
  <c r="DJ28" i="160"/>
  <c r="DJ27" i="160"/>
  <c r="DJ26" i="160"/>
  <c r="DJ25" i="160"/>
  <c r="DJ24" i="160"/>
  <c r="DJ23" i="160"/>
  <c r="DJ22" i="160"/>
  <c r="DJ21" i="160"/>
  <c r="DJ20" i="160"/>
  <c r="DJ19" i="160"/>
  <c r="DJ18" i="160"/>
  <c r="DJ17" i="160"/>
  <c r="DJ16" i="160"/>
  <c r="DJ15" i="160"/>
  <c r="DJ14" i="160"/>
  <c r="DJ13" i="160"/>
  <c r="DJ12" i="160"/>
  <c r="DJ11" i="160"/>
  <c r="DJ10" i="160"/>
  <c r="DJ9" i="160"/>
  <c r="DJ8" i="160"/>
  <c r="DJ7" i="160"/>
  <c r="DL6" i="160"/>
  <c r="DM6" i="160" s="1"/>
  <c r="EJ6" i="160" s="1"/>
  <c r="EK6" i="160" s="1"/>
  <c r="DO6" i="160"/>
  <c r="DP6" i="160" s="1"/>
  <c r="EO6" i="160"/>
  <c r="EP6" i="160" s="1"/>
  <c r="CT80" i="160"/>
  <c r="CS80" i="160"/>
  <c r="CU7" i="160"/>
  <c r="CU8" i="160"/>
  <c r="CU9" i="160"/>
  <c r="CU10" i="160"/>
  <c r="CU11" i="160"/>
  <c r="CU12" i="160"/>
  <c r="CU13" i="160"/>
  <c r="CU14" i="160"/>
  <c r="CU15" i="160"/>
  <c r="CU16" i="160"/>
  <c r="CU17" i="160"/>
  <c r="CU18" i="160"/>
  <c r="CU19" i="160"/>
  <c r="CU20" i="160"/>
  <c r="CU21" i="160"/>
  <c r="CU22" i="160"/>
  <c r="CU23" i="160"/>
  <c r="CU24" i="160"/>
  <c r="CU25" i="160"/>
  <c r="CU26" i="160"/>
  <c r="CU27" i="160"/>
  <c r="CU28" i="160"/>
  <c r="CU29" i="160"/>
  <c r="CU30" i="160"/>
  <c r="CU31" i="160"/>
  <c r="CU32" i="160"/>
  <c r="CU33" i="160"/>
  <c r="CU34" i="160"/>
  <c r="CU35" i="160"/>
  <c r="CU36" i="160"/>
  <c r="CU37" i="160"/>
  <c r="CU38" i="160"/>
  <c r="CU39" i="160"/>
  <c r="CU40" i="160"/>
  <c r="CU41" i="160"/>
  <c r="CU42" i="160"/>
  <c r="CU43" i="160"/>
  <c r="CU44" i="160"/>
  <c r="CU45" i="160"/>
  <c r="CU46" i="160"/>
  <c r="CU47" i="160"/>
  <c r="CU48" i="160"/>
  <c r="CU49" i="160"/>
  <c r="CU50" i="160"/>
  <c r="CU51" i="160"/>
  <c r="CU52" i="160"/>
  <c r="CU53" i="160"/>
  <c r="CU54" i="160"/>
  <c r="CU55" i="160"/>
  <c r="CU56" i="160"/>
  <c r="CU57" i="160"/>
  <c r="CU58" i="160"/>
  <c r="CU59" i="160"/>
  <c r="CU60" i="160"/>
  <c r="CU61" i="160"/>
  <c r="CU62" i="160"/>
  <c r="CU63" i="160"/>
  <c r="CU64" i="160"/>
  <c r="CU65" i="160"/>
  <c r="CU66" i="160"/>
  <c r="CU67" i="160"/>
  <c r="CU68" i="160"/>
  <c r="CU69" i="160"/>
  <c r="CU70" i="160"/>
  <c r="CU71" i="160"/>
  <c r="CU72" i="160"/>
  <c r="CU73" i="160"/>
  <c r="CU74" i="160"/>
  <c r="CU75" i="160"/>
  <c r="CU76" i="160"/>
  <c r="CU77" i="160"/>
  <c r="CU78" i="160"/>
  <c r="CU79" i="160"/>
  <c r="CU6" i="160"/>
  <c r="CE80" i="160"/>
  <c r="CD80" i="160"/>
  <c r="CF7" i="160"/>
  <c r="CF8" i="160"/>
  <c r="CF9" i="160"/>
  <c r="CF10" i="160"/>
  <c r="CF11" i="160"/>
  <c r="CF12" i="160"/>
  <c r="CF13" i="160"/>
  <c r="CF14" i="160"/>
  <c r="CF15" i="160"/>
  <c r="CF16" i="160"/>
  <c r="CF17" i="160"/>
  <c r="CF18" i="160"/>
  <c r="CF19" i="160"/>
  <c r="CF20" i="160"/>
  <c r="CF21" i="160"/>
  <c r="CF22" i="160"/>
  <c r="CF23" i="160"/>
  <c r="CF24" i="160"/>
  <c r="CF25" i="160"/>
  <c r="CF26" i="160"/>
  <c r="CF27" i="160"/>
  <c r="CF28" i="160"/>
  <c r="CF29" i="160"/>
  <c r="CF30" i="160"/>
  <c r="CF31" i="160"/>
  <c r="CF32" i="160"/>
  <c r="CF33" i="160"/>
  <c r="CF34" i="160"/>
  <c r="CF35" i="160"/>
  <c r="CF36" i="160"/>
  <c r="CF37" i="160"/>
  <c r="CF38" i="160"/>
  <c r="CF39" i="160"/>
  <c r="CF40" i="160"/>
  <c r="CF41" i="160"/>
  <c r="CF42" i="160"/>
  <c r="CF43" i="160"/>
  <c r="CF44" i="160"/>
  <c r="CF45" i="160"/>
  <c r="CF46" i="160"/>
  <c r="CF47" i="160"/>
  <c r="CF48" i="160"/>
  <c r="CF49" i="160"/>
  <c r="CF50" i="160"/>
  <c r="CF51" i="160"/>
  <c r="CF52" i="160"/>
  <c r="CF53" i="160"/>
  <c r="CF54" i="160"/>
  <c r="CF55" i="160"/>
  <c r="CF56" i="160"/>
  <c r="CF57" i="160"/>
  <c r="CF58" i="160"/>
  <c r="CF59" i="160"/>
  <c r="CF60" i="160"/>
  <c r="CF61" i="160"/>
  <c r="CF62" i="160"/>
  <c r="CF63" i="160"/>
  <c r="CF64" i="160"/>
  <c r="CF65" i="160"/>
  <c r="CF66" i="160"/>
  <c r="CF67" i="160"/>
  <c r="CF68" i="160"/>
  <c r="CF69" i="160"/>
  <c r="CF70" i="160"/>
  <c r="CF71" i="160"/>
  <c r="CF72" i="160"/>
  <c r="CF73" i="160"/>
  <c r="CF74" i="160"/>
  <c r="CF75" i="160"/>
  <c r="CF76" i="160"/>
  <c r="CF77" i="160"/>
  <c r="CF78" i="160"/>
  <c r="CF79" i="160"/>
  <c r="CF6" i="160"/>
  <c r="BO80" i="160"/>
  <c r="BP80" i="160"/>
  <c r="BQ6" i="160"/>
  <c r="BQ7" i="160"/>
  <c r="BQ8" i="160"/>
  <c r="BQ9" i="160"/>
  <c r="BQ10" i="160"/>
  <c r="BQ11" i="160"/>
  <c r="BQ12" i="160"/>
  <c r="BQ13" i="160"/>
  <c r="BQ14" i="160"/>
  <c r="BQ15" i="160"/>
  <c r="BQ16" i="160"/>
  <c r="BQ17" i="160"/>
  <c r="BQ18" i="160"/>
  <c r="BQ19" i="160"/>
  <c r="BQ20" i="160"/>
  <c r="BQ21" i="160"/>
  <c r="BQ22" i="160"/>
  <c r="BQ23" i="160"/>
  <c r="BQ24" i="160"/>
  <c r="BQ25" i="160"/>
  <c r="BQ26" i="160"/>
  <c r="BQ27" i="160"/>
  <c r="BQ28" i="160"/>
  <c r="BQ29" i="160"/>
  <c r="BQ30" i="160"/>
  <c r="BQ31" i="160"/>
  <c r="BQ32" i="160"/>
  <c r="BQ33" i="160"/>
  <c r="BQ34" i="160"/>
  <c r="BQ35" i="160"/>
  <c r="BQ36" i="160"/>
  <c r="BQ37" i="160"/>
  <c r="BQ38" i="160"/>
  <c r="BQ39" i="160"/>
  <c r="BQ40" i="160"/>
  <c r="BQ41" i="160"/>
  <c r="BQ42" i="160"/>
  <c r="BQ43" i="160"/>
  <c r="BQ44" i="160"/>
  <c r="BQ45" i="160"/>
  <c r="BQ46" i="160"/>
  <c r="BQ47" i="160"/>
  <c r="BQ48" i="160"/>
  <c r="BQ49" i="160"/>
  <c r="BQ50" i="160"/>
  <c r="BQ51" i="160"/>
  <c r="BQ52" i="160"/>
  <c r="BQ53" i="160"/>
  <c r="BQ54" i="160"/>
  <c r="BQ55" i="160"/>
  <c r="BQ56" i="160"/>
  <c r="BQ57" i="160"/>
  <c r="BQ58" i="160"/>
  <c r="BQ59" i="160"/>
  <c r="BQ60" i="160"/>
  <c r="BQ61" i="160"/>
  <c r="BQ62" i="160"/>
  <c r="BQ63" i="160"/>
  <c r="BQ64" i="160"/>
  <c r="BQ65" i="160"/>
  <c r="BQ66" i="160"/>
  <c r="BQ67" i="160"/>
  <c r="BQ68" i="160"/>
  <c r="BQ69" i="160"/>
  <c r="BQ70" i="160"/>
  <c r="BQ71" i="160"/>
  <c r="BQ72" i="160"/>
  <c r="BQ73" i="160"/>
  <c r="BQ74" i="160"/>
  <c r="BQ75" i="160"/>
  <c r="BQ76" i="160"/>
  <c r="BQ77" i="160"/>
  <c r="BQ78" i="160"/>
  <c r="BQ79" i="160"/>
  <c r="BA80" i="160"/>
  <c r="AZ80" i="160"/>
  <c r="BB7" i="160"/>
  <c r="BB8" i="160"/>
  <c r="BB9" i="160"/>
  <c r="BB10" i="160"/>
  <c r="BB11" i="160"/>
  <c r="BB12" i="160"/>
  <c r="BB13" i="160"/>
  <c r="BB14" i="160"/>
  <c r="BB15" i="160"/>
  <c r="BB16" i="160"/>
  <c r="BB17" i="160"/>
  <c r="BB18" i="160"/>
  <c r="BB19" i="160"/>
  <c r="BB20" i="160"/>
  <c r="BB21" i="160"/>
  <c r="BB22" i="160"/>
  <c r="BB23" i="160"/>
  <c r="BB24" i="160"/>
  <c r="BB25" i="160"/>
  <c r="BB26" i="160"/>
  <c r="BB27" i="160"/>
  <c r="BB28" i="160"/>
  <c r="BB29" i="160"/>
  <c r="BB30" i="160"/>
  <c r="BB31" i="160"/>
  <c r="BB32" i="160"/>
  <c r="BB33" i="160"/>
  <c r="BB34" i="160"/>
  <c r="BB35" i="160"/>
  <c r="BB36" i="160"/>
  <c r="BB37" i="160"/>
  <c r="BB38" i="160"/>
  <c r="BB39" i="160"/>
  <c r="BB40" i="160"/>
  <c r="BB41" i="160"/>
  <c r="BB42" i="160"/>
  <c r="BB43" i="160"/>
  <c r="BB44" i="160"/>
  <c r="BB45" i="160"/>
  <c r="BB46" i="160"/>
  <c r="BB47" i="160"/>
  <c r="BB48" i="160"/>
  <c r="BB49" i="160"/>
  <c r="BB50" i="160"/>
  <c r="BB51" i="160"/>
  <c r="BB52" i="160"/>
  <c r="BB53" i="160"/>
  <c r="BB54" i="160"/>
  <c r="BB55" i="160"/>
  <c r="BB56" i="160"/>
  <c r="BB57" i="160"/>
  <c r="BB58" i="160"/>
  <c r="BB59" i="160"/>
  <c r="BB60" i="160"/>
  <c r="BB61" i="160"/>
  <c r="BB62" i="160"/>
  <c r="BB63" i="160"/>
  <c r="BB64" i="160"/>
  <c r="BB65" i="160"/>
  <c r="BB66" i="160"/>
  <c r="BB67" i="160"/>
  <c r="BB68" i="160"/>
  <c r="BB69" i="160"/>
  <c r="BB70" i="160"/>
  <c r="BB71" i="160"/>
  <c r="BB72" i="160"/>
  <c r="BB73" i="160"/>
  <c r="BB74" i="160"/>
  <c r="BB75" i="160"/>
  <c r="BB76" i="160"/>
  <c r="BB77" i="160"/>
  <c r="BB78" i="160"/>
  <c r="BB79" i="160"/>
  <c r="BB6" i="160"/>
  <c r="AL80" i="160"/>
  <c r="AK80" i="160"/>
  <c r="AM7" i="160"/>
  <c r="AM8" i="160"/>
  <c r="AM9" i="160"/>
  <c r="AM10" i="160"/>
  <c r="AM11" i="160"/>
  <c r="AM12" i="160"/>
  <c r="AM13" i="160"/>
  <c r="AM14" i="160"/>
  <c r="AM15" i="160"/>
  <c r="AM16" i="160"/>
  <c r="AM17" i="160"/>
  <c r="AM18" i="160"/>
  <c r="AM19" i="160"/>
  <c r="AM20" i="160"/>
  <c r="AM21" i="160"/>
  <c r="AM22" i="160"/>
  <c r="AM23" i="160"/>
  <c r="AM24" i="160"/>
  <c r="AM25" i="160"/>
  <c r="AM26" i="160"/>
  <c r="AM27" i="160"/>
  <c r="AM28" i="160"/>
  <c r="AM29" i="160"/>
  <c r="AM30" i="160"/>
  <c r="AM31" i="160"/>
  <c r="AM32" i="160"/>
  <c r="AM33" i="160"/>
  <c r="AM34" i="160"/>
  <c r="AM35" i="160"/>
  <c r="AM36" i="160"/>
  <c r="AM37" i="160"/>
  <c r="AM38" i="160"/>
  <c r="AM39" i="160"/>
  <c r="AM40" i="160"/>
  <c r="AM41" i="160"/>
  <c r="AM42" i="160"/>
  <c r="AM43" i="160"/>
  <c r="AM44" i="160"/>
  <c r="AM45" i="160"/>
  <c r="AM46" i="160"/>
  <c r="AM47" i="160"/>
  <c r="AM48" i="160"/>
  <c r="AM49" i="160"/>
  <c r="AM50" i="160"/>
  <c r="AM51" i="160"/>
  <c r="AM52" i="160"/>
  <c r="AM53" i="160"/>
  <c r="AM54" i="160"/>
  <c r="AM55" i="160"/>
  <c r="AM56" i="160"/>
  <c r="AM57" i="160"/>
  <c r="AM58" i="160"/>
  <c r="AM59" i="160"/>
  <c r="AM60" i="160"/>
  <c r="AM61" i="160"/>
  <c r="AM62" i="160"/>
  <c r="AM63" i="160"/>
  <c r="AM64" i="160"/>
  <c r="AM65" i="160"/>
  <c r="AM66" i="160"/>
  <c r="AM67" i="160"/>
  <c r="AM68" i="160"/>
  <c r="AM69" i="160"/>
  <c r="AM70" i="160"/>
  <c r="AM71" i="160"/>
  <c r="AM72" i="160"/>
  <c r="AM73" i="160"/>
  <c r="AM74" i="160"/>
  <c r="AM75" i="160"/>
  <c r="AM76" i="160"/>
  <c r="AM77" i="160"/>
  <c r="AM78" i="160"/>
  <c r="AM79" i="160"/>
  <c r="AM6" i="160"/>
  <c r="W80" i="160"/>
  <c r="S80" i="160"/>
  <c r="V80" i="160"/>
  <c r="X7" i="160"/>
  <c r="X8" i="160"/>
  <c r="X9" i="160"/>
  <c r="X10" i="160"/>
  <c r="X11" i="160"/>
  <c r="X12" i="160"/>
  <c r="X13" i="160"/>
  <c r="X14" i="160"/>
  <c r="X15" i="160"/>
  <c r="X16" i="160"/>
  <c r="X17" i="160"/>
  <c r="X18" i="160"/>
  <c r="X19" i="160"/>
  <c r="X20" i="160"/>
  <c r="X21" i="160"/>
  <c r="X22" i="160"/>
  <c r="X23" i="160"/>
  <c r="X24" i="160"/>
  <c r="X25" i="160"/>
  <c r="X26" i="160"/>
  <c r="X27" i="160"/>
  <c r="X28" i="160"/>
  <c r="X29" i="160"/>
  <c r="X30" i="160"/>
  <c r="X31" i="160"/>
  <c r="X32" i="160"/>
  <c r="X33" i="160"/>
  <c r="X34" i="160"/>
  <c r="X35" i="160"/>
  <c r="X36" i="160"/>
  <c r="X37" i="160"/>
  <c r="X38" i="160"/>
  <c r="X39" i="160"/>
  <c r="X40" i="160"/>
  <c r="X41" i="160"/>
  <c r="X42" i="160"/>
  <c r="X43" i="160"/>
  <c r="X44" i="160"/>
  <c r="X45" i="160"/>
  <c r="X46" i="160"/>
  <c r="X47" i="160"/>
  <c r="X48" i="160"/>
  <c r="X49" i="160"/>
  <c r="X50" i="160"/>
  <c r="X51" i="160"/>
  <c r="X52" i="160"/>
  <c r="X53" i="160"/>
  <c r="X54" i="160"/>
  <c r="X55" i="160"/>
  <c r="X56" i="160"/>
  <c r="X57" i="160"/>
  <c r="X58" i="160"/>
  <c r="X59" i="160"/>
  <c r="X60" i="160"/>
  <c r="X61" i="160"/>
  <c r="X62" i="160"/>
  <c r="X63" i="160"/>
  <c r="X64" i="160"/>
  <c r="X65" i="160"/>
  <c r="X66" i="160"/>
  <c r="X67" i="160"/>
  <c r="X68" i="160"/>
  <c r="X69" i="160"/>
  <c r="X70" i="160"/>
  <c r="X71" i="160"/>
  <c r="X72" i="160"/>
  <c r="X73" i="160"/>
  <c r="X74" i="160"/>
  <c r="X75" i="160"/>
  <c r="X76" i="160"/>
  <c r="X77" i="160"/>
  <c r="X78" i="160"/>
  <c r="X79" i="160"/>
  <c r="X6" i="160"/>
  <c r="I79" i="160"/>
  <c r="I7" i="160"/>
  <c r="I8" i="160"/>
  <c r="I9" i="160"/>
  <c r="I10" i="160"/>
  <c r="I11" i="160"/>
  <c r="I12" i="160"/>
  <c r="I13" i="160"/>
  <c r="I14" i="160"/>
  <c r="I15" i="160"/>
  <c r="I16" i="160"/>
  <c r="I17" i="160"/>
  <c r="I18" i="160"/>
  <c r="I19" i="160"/>
  <c r="I20" i="160"/>
  <c r="I21" i="160"/>
  <c r="I22" i="160"/>
  <c r="I23" i="160"/>
  <c r="I24" i="160"/>
  <c r="I25" i="160"/>
  <c r="I26" i="160"/>
  <c r="I27" i="160"/>
  <c r="I28" i="160"/>
  <c r="I29" i="160"/>
  <c r="I30" i="160"/>
  <c r="I31" i="160"/>
  <c r="I32" i="160"/>
  <c r="I33" i="160"/>
  <c r="I34" i="160"/>
  <c r="I35" i="160"/>
  <c r="I36" i="160"/>
  <c r="I37" i="160"/>
  <c r="I38" i="160"/>
  <c r="I39" i="160"/>
  <c r="I40" i="160"/>
  <c r="I41" i="160"/>
  <c r="I42" i="160"/>
  <c r="I43" i="160"/>
  <c r="I44" i="160"/>
  <c r="I45" i="160"/>
  <c r="I46" i="160"/>
  <c r="I47" i="160"/>
  <c r="I48" i="160"/>
  <c r="I49" i="160"/>
  <c r="I50" i="160"/>
  <c r="I51" i="160"/>
  <c r="I52" i="160"/>
  <c r="I53" i="160"/>
  <c r="I54" i="160"/>
  <c r="I55" i="160"/>
  <c r="I56" i="160"/>
  <c r="I57" i="160"/>
  <c r="I58" i="160"/>
  <c r="I59" i="160"/>
  <c r="I60" i="160"/>
  <c r="I61" i="160"/>
  <c r="I62" i="160"/>
  <c r="I63" i="160"/>
  <c r="I64" i="160"/>
  <c r="I65" i="160"/>
  <c r="I66" i="160"/>
  <c r="I67" i="160"/>
  <c r="I68" i="160"/>
  <c r="I69" i="160"/>
  <c r="I70" i="160"/>
  <c r="I71" i="160"/>
  <c r="I72" i="160"/>
  <c r="I73" i="160"/>
  <c r="I74" i="160"/>
  <c r="I75" i="160"/>
  <c r="I76" i="160"/>
  <c r="I77" i="160"/>
  <c r="I78" i="160"/>
  <c r="F79" i="160"/>
  <c r="E80" i="160"/>
  <c r="D80" i="160"/>
  <c r="H80" i="160"/>
  <c r="G80" i="160"/>
  <c r="I6" i="160"/>
  <c r="F6" i="160"/>
  <c r="G26" i="129"/>
  <c r="G25" i="129"/>
  <c r="G24" i="129"/>
  <c r="G23" i="129"/>
  <c r="G22" i="129"/>
  <c r="G21" i="129"/>
  <c r="G20" i="129"/>
  <c r="G19" i="129"/>
  <c r="G18" i="129"/>
  <c r="G17" i="129"/>
  <c r="G16" i="129"/>
  <c r="G15" i="129"/>
  <c r="G14" i="129"/>
  <c r="G13" i="129"/>
  <c r="G12" i="129"/>
  <c r="G11" i="129"/>
  <c r="G10" i="129"/>
  <c r="G9" i="129"/>
  <c r="G8" i="129"/>
  <c r="G7" i="129"/>
  <c r="G6" i="129"/>
  <c r="G5" i="129"/>
  <c r="F26" i="129"/>
  <c r="F25" i="129"/>
  <c r="F24" i="129"/>
  <c r="F23" i="129"/>
  <c r="F22" i="129"/>
  <c r="F21" i="129"/>
  <c r="F20" i="129"/>
  <c r="F19" i="129"/>
  <c r="F18" i="129"/>
  <c r="F17" i="129"/>
  <c r="F16" i="129"/>
  <c r="F15" i="129"/>
  <c r="F14" i="129"/>
  <c r="F13" i="129"/>
  <c r="F12" i="129"/>
  <c r="F11" i="129"/>
  <c r="F10" i="129"/>
  <c r="F9" i="129"/>
  <c r="F8" i="129"/>
  <c r="H8" i="129" s="1"/>
  <c r="F7" i="129"/>
  <c r="F6" i="129"/>
  <c r="F5" i="129"/>
  <c r="H26" i="129"/>
  <c r="H25" i="129"/>
  <c r="H19" i="129"/>
  <c r="H15" i="129"/>
  <c r="H14" i="129"/>
  <c r="H13" i="129"/>
  <c r="H7" i="129"/>
  <c r="I5" i="129"/>
  <c r="AI23" i="129"/>
  <c r="AI19" i="129"/>
  <c r="AI15" i="129"/>
  <c r="AI11" i="129"/>
  <c r="AI7" i="129"/>
  <c r="AH23" i="129"/>
  <c r="AH19" i="129"/>
  <c r="AH15" i="129"/>
  <c r="AH11" i="129"/>
  <c r="AI6" i="129"/>
  <c r="AH7" i="129"/>
  <c r="AH6" i="129"/>
  <c r="AH8" i="129"/>
  <c r="AJ31" i="129" l="1"/>
  <c r="AO12" i="129" s="1"/>
  <c r="G27" i="129"/>
  <c r="H20" i="129"/>
  <c r="H9" i="129"/>
  <c r="H21" i="129"/>
  <c r="H10" i="129"/>
  <c r="H22" i="129"/>
  <c r="H16" i="129"/>
  <c r="H5" i="129"/>
  <c r="I80" i="160"/>
  <c r="AM80" i="160"/>
  <c r="CF80" i="160"/>
  <c r="X80" i="160"/>
  <c r="F7" i="177"/>
  <c r="BB80" i="160"/>
  <c r="G7" i="177"/>
  <c r="CU80" i="160"/>
  <c r="DJ80" i="160"/>
  <c r="F27" i="129"/>
  <c r="BQ80" i="160"/>
  <c r="H11" i="129"/>
  <c r="H17" i="129"/>
  <c r="H23" i="129"/>
  <c r="H6" i="129"/>
  <c r="H12" i="129"/>
  <c r="H18" i="129"/>
  <c r="H24" i="129"/>
  <c r="AJ19" i="129"/>
  <c r="AO9" i="129" s="1"/>
  <c r="AJ6" i="129"/>
  <c r="AN6" i="129" s="1"/>
  <c r="AJ11" i="129"/>
  <c r="AO7" i="129" s="1"/>
  <c r="AJ7" i="129"/>
  <c r="AO6" i="129" s="1"/>
  <c r="AJ23" i="129"/>
  <c r="AO10" i="129" s="1"/>
  <c r="AJ15" i="129"/>
  <c r="AO8" i="129" s="1"/>
  <c r="ET10" i="160" l="1"/>
  <c r="EU10" i="160" s="1"/>
  <c r="ET16" i="160"/>
  <c r="EU16" i="160" s="1"/>
  <c r="ET22" i="160"/>
  <c r="EU22" i="160" s="1"/>
  <c r="ET28" i="160"/>
  <c r="EU28" i="160" s="1"/>
  <c r="ET34" i="160"/>
  <c r="EU34" i="160" s="1"/>
  <c r="ET40" i="160"/>
  <c r="EU40" i="160" s="1"/>
  <c r="ET46" i="160"/>
  <c r="EU46" i="160" s="1"/>
  <c r="ET15" i="160"/>
  <c r="EU15" i="160" s="1"/>
  <c r="ET11" i="160"/>
  <c r="EU11" i="160" s="1"/>
  <c r="ET17" i="160"/>
  <c r="EU17" i="160" s="1"/>
  <c r="ET23" i="160"/>
  <c r="EU23" i="160" s="1"/>
  <c r="ET29" i="160"/>
  <c r="EU29" i="160" s="1"/>
  <c r="ET35" i="160"/>
  <c r="EU35" i="160" s="1"/>
  <c r="ET41" i="160"/>
  <c r="EU41" i="160" s="1"/>
  <c r="ET47" i="160"/>
  <c r="EU47" i="160" s="1"/>
  <c r="ET45" i="160"/>
  <c r="EU45" i="160" s="1"/>
  <c r="ET12" i="160"/>
  <c r="EU12" i="160" s="1"/>
  <c r="ET18" i="160"/>
  <c r="EU18" i="160" s="1"/>
  <c r="ET24" i="160"/>
  <c r="EU24" i="160" s="1"/>
  <c r="ET30" i="160"/>
  <c r="EU30" i="160" s="1"/>
  <c r="ET36" i="160"/>
  <c r="EU36" i="160" s="1"/>
  <c r="ET42" i="160"/>
  <c r="EU42" i="160" s="1"/>
  <c r="ET48" i="160"/>
  <c r="EU48" i="160" s="1"/>
  <c r="ET27" i="160"/>
  <c r="EU27" i="160" s="1"/>
  <c r="ET7" i="160"/>
  <c r="EU7" i="160" s="1"/>
  <c r="ET13" i="160"/>
  <c r="EU13" i="160" s="1"/>
  <c r="ET19" i="160"/>
  <c r="EU19" i="160" s="1"/>
  <c r="ET25" i="160"/>
  <c r="EU25" i="160" s="1"/>
  <c r="ET31" i="160"/>
  <c r="EU31" i="160" s="1"/>
  <c r="ET37" i="160"/>
  <c r="EU37" i="160" s="1"/>
  <c r="ET43" i="160"/>
  <c r="EU43" i="160" s="1"/>
  <c r="ET6" i="160"/>
  <c r="EU6" i="160" s="1"/>
  <c r="ET21" i="160"/>
  <c r="EU21" i="160" s="1"/>
  <c r="ET39" i="160"/>
  <c r="EU39" i="160" s="1"/>
  <c r="ET8" i="160"/>
  <c r="EU8" i="160" s="1"/>
  <c r="ET14" i="160"/>
  <c r="EU14" i="160" s="1"/>
  <c r="ET20" i="160"/>
  <c r="EU20" i="160" s="1"/>
  <c r="ET26" i="160"/>
  <c r="EU26" i="160" s="1"/>
  <c r="ET32" i="160"/>
  <c r="EU32" i="160" s="1"/>
  <c r="ET38" i="160"/>
  <c r="EU38" i="160" s="1"/>
  <c r="ET44" i="160"/>
  <c r="EU44" i="160" s="1"/>
  <c r="ET9" i="160"/>
  <c r="EU9" i="160" s="1"/>
  <c r="ET33" i="160"/>
  <c r="EU33" i="160" s="1"/>
  <c r="H27" i="129"/>
  <c r="H7" i="177"/>
  <c r="AO20" i="129"/>
  <c r="C5" i="129"/>
  <c r="O5" i="129" s="1"/>
  <c r="CZ80" i="160" l="1"/>
  <c r="CY80" i="160"/>
  <c r="CW80" i="160"/>
  <c r="CV80" i="160"/>
  <c r="CQ80" i="160"/>
  <c r="CP80" i="160"/>
  <c r="CK80" i="160"/>
  <c r="CJ80" i="160"/>
  <c r="CH80" i="160"/>
  <c r="CG80" i="160"/>
  <c r="CB80" i="160"/>
  <c r="CA80" i="160"/>
  <c r="BV80" i="160"/>
  <c r="BU80" i="160"/>
  <c r="BS80" i="160"/>
  <c r="BR80" i="160"/>
  <c r="BM80" i="160"/>
  <c r="BL80" i="160"/>
  <c r="BG80" i="160"/>
  <c r="BF80" i="160"/>
  <c r="BD80" i="160"/>
  <c r="BC80" i="160"/>
  <c r="AX80" i="160"/>
  <c r="AW80" i="160"/>
  <c r="AR80" i="160"/>
  <c r="AQ80" i="160"/>
  <c r="AO80" i="160"/>
  <c r="AN80" i="160"/>
  <c r="AI80" i="160"/>
  <c r="AH80" i="160"/>
  <c r="AC80" i="160"/>
  <c r="AB80" i="160"/>
  <c r="Z80" i="160"/>
  <c r="Y80" i="160"/>
  <c r="T80" i="160"/>
  <c r="N80" i="160"/>
  <c r="M80" i="160"/>
  <c r="K80" i="160"/>
  <c r="J80" i="160"/>
  <c r="AD80" i="160" l="1"/>
  <c r="BW80" i="160"/>
  <c r="F80" i="160"/>
  <c r="BH80" i="160"/>
  <c r="AY80" i="160"/>
  <c r="U80" i="160"/>
  <c r="O80" i="160"/>
  <c r="L80" i="160"/>
  <c r="DA80" i="160"/>
  <c r="CX80" i="160"/>
  <c r="CR80" i="160"/>
  <c r="CL80" i="160"/>
  <c r="CI80" i="160"/>
  <c r="CC80" i="160"/>
  <c r="BT80" i="160"/>
  <c r="BN80" i="160"/>
  <c r="BE80" i="160"/>
  <c r="AS80" i="160"/>
  <c r="AP80" i="160"/>
  <c r="AJ80" i="160"/>
  <c r="AA80" i="160"/>
  <c r="AI28" i="129"/>
  <c r="AH28" i="129"/>
  <c r="AI26" i="129"/>
  <c r="AH26" i="129"/>
  <c r="M26" i="129"/>
  <c r="L26" i="129"/>
  <c r="J26" i="129"/>
  <c r="I26" i="129"/>
  <c r="D26" i="129"/>
  <c r="C26" i="129"/>
  <c r="O26" i="129" l="1"/>
  <c r="P26" i="129"/>
  <c r="AJ26" i="129"/>
  <c r="AN11" i="129" s="1"/>
  <c r="AJ28" i="129"/>
  <c r="AP11" i="129" s="1"/>
  <c r="AI29" i="129" l="1"/>
  <c r="AH29" i="129"/>
  <c r="N26" i="129"/>
  <c r="Q26" i="129"/>
  <c r="E26" i="129"/>
  <c r="AJ29" i="129" l="1"/>
  <c r="AD26" i="129"/>
  <c r="BE6" i="160"/>
  <c r="N6" i="177" l="1"/>
  <c r="K5" i="177"/>
  <c r="N5" i="177" l="1"/>
  <c r="K6" i="177"/>
  <c r="Q6" i="177"/>
  <c r="E5" i="177"/>
  <c r="E6" i="177"/>
  <c r="EO7" i="160" l="1"/>
  <c r="EO8" i="160"/>
  <c r="EO9" i="160"/>
  <c r="EO10" i="160"/>
  <c r="EP10" i="160" s="1"/>
  <c r="EO11" i="160"/>
  <c r="EP11" i="160" s="1"/>
  <c r="EO12" i="160"/>
  <c r="EP12" i="160" s="1"/>
  <c r="EO13" i="160"/>
  <c r="EP13" i="160" s="1"/>
  <c r="EO14" i="160"/>
  <c r="EP14" i="160" s="1"/>
  <c r="EO15" i="160"/>
  <c r="EP15" i="160" s="1"/>
  <c r="EO16" i="160"/>
  <c r="EO17" i="160"/>
  <c r="EP17" i="160" s="1"/>
  <c r="EO18" i="160"/>
  <c r="EP18" i="160" s="1"/>
  <c r="EO19" i="160"/>
  <c r="EP19" i="160" s="1"/>
  <c r="EO20" i="160"/>
  <c r="EP20" i="160" s="1"/>
  <c r="EO21" i="160"/>
  <c r="EO22" i="160"/>
  <c r="EP22" i="160" s="1"/>
  <c r="EO23" i="160"/>
  <c r="EP23" i="160" s="1"/>
  <c r="EO24" i="160"/>
  <c r="EP24" i="160" s="1"/>
  <c r="EO25" i="160"/>
  <c r="EO26" i="160"/>
  <c r="EP26" i="160" s="1"/>
  <c r="EO27" i="160"/>
  <c r="EP27" i="160" s="1"/>
  <c r="EO28" i="160"/>
  <c r="EP28" i="160" s="1"/>
  <c r="EO29" i="160"/>
  <c r="EP29" i="160" s="1"/>
  <c r="EO30" i="160"/>
  <c r="EP30" i="160" s="1"/>
  <c r="EO31" i="160"/>
  <c r="EP31" i="160" s="1"/>
  <c r="EO32" i="160"/>
  <c r="EP32" i="160" s="1"/>
  <c r="EO33" i="160"/>
  <c r="EP33" i="160" s="1"/>
  <c r="EO34" i="160"/>
  <c r="EP34" i="160" s="1"/>
  <c r="EO35" i="160"/>
  <c r="EP35" i="160" s="1"/>
  <c r="EO36" i="160"/>
  <c r="EP36" i="160" s="1"/>
  <c r="EO37" i="160"/>
  <c r="EP37" i="160" s="1"/>
  <c r="EO38" i="160"/>
  <c r="EP38" i="160" s="1"/>
  <c r="EO39" i="160"/>
  <c r="EO40" i="160"/>
  <c r="EO41" i="160"/>
  <c r="EP41" i="160" s="1"/>
  <c r="EO42" i="160"/>
  <c r="EP42" i="160" s="1"/>
  <c r="EO43" i="160"/>
  <c r="EP43" i="160" s="1"/>
  <c r="EO44" i="160"/>
  <c r="EP44" i="160" s="1"/>
  <c r="EO45" i="160"/>
  <c r="EO46" i="160"/>
  <c r="EP46" i="160" s="1"/>
  <c r="EO47" i="160"/>
  <c r="EP47" i="160" s="1"/>
  <c r="EO48" i="160"/>
  <c r="EP48" i="160" s="1"/>
  <c r="EP7" i="160"/>
  <c r="EP8" i="160"/>
  <c r="EP9" i="160"/>
  <c r="EP16" i="160"/>
  <c r="EP21" i="160"/>
  <c r="EP25" i="160"/>
  <c r="EP39" i="160"/>
  <c r="EP40" i="160"/>
  <c r="EP45" i="160"/>
  <c r="DN9" i="160" l="1"/>
  <c r="AH22" i="129" l="1"/>
  <c r="AH14" i="129"/>
  <c r="AH10" i="129"/>
  <c r="DO79" i="160" l="1"/>
  <c r="DN79" i="160"/>
  <c r="DO78" i="160"/>
  <c r="DN78" i="160"/>
  <c r="DO77" i="160"/>
  <c r="DN77" i="160"/>
  <c r="DO76" i="160"/>
  <c r="DN76" i="160"/>
  <c r="DO75" i="160"/>
  <c r="DN75" i="160"/>
  <c r="DO74" i="160"/>
  <c r="DN74" i="160"/>
  <c r="DO73" i="160"/>
  <c r="DN73" i="160"/>
  <c r="DO72" i="160"/>
  <c r="DN72" i="160"/>
  <c r="DO71" i="160"/>
  <c r="DN71" i="160"/>
  <c r="DO70" i="160"/>
  <c r="DN70" i="160"/>
  <c r="DO69" i="160"/>
  <c r="DN69" i="160"/>
  <c r="DO68" i="160"/>
  <c r="DN68" i="160"/>
  <c r="DO67" i="160"/>
  <c r="DN67" i="160"/>
  <c r="DO66" i="160"/>
  <c r="DN66" i="160"/>
  <c r="DO65" i="160"/>
  <c r="DN65" i="160"/>
  <c r="DO64" i="160"/>
  <c r="DN64" i="160"/>
  <c r="DO63" i="160"/>
  <c r="DN63" i="160"/>
  <c r="DO62" i="160"/>
  <c r="DN62" i="160"/>
  <c r="DO61" i="160"/>
  <c r="DN61" i="160"/>
  <c r="DO60" i="160"/>
  <c r="DN60" i="160"/>
  <c r="DO59" i="160"/>
  <c r="DN59" i="160"/>
  <c r="DO58" i="160"/>
  <c r="DN58" i="160"/>
  <c r="DO57" i="160"/>
  <c r="DN57" i="160"/>
  <c r="DO56" i="160"/>
  <c r="DN56" i="160"/>
  <c r="DO55" i="160"/>
  <c r="DN55" i="160"/>
  <c r="DO54" i="160"/>
  <c r="DN54" i="160"/>
  <c r="DO53" i="160"/>
  <c r="DN53" i="160"/>
  <c r="DO52" i="160"/>
  <c r="DN52" i="160"/>
  <c r="DO51" i="160"/>
  <c r="DN51" i="160"/>
  <c r="DO50" i="160"/>
  <c r="DN50" i="160"/>
  <c r="DO49" i="160"/>
  <c r="DN49" i="160"/>
  <c r="DO48" i="160"/>
  <c r="DN48" i="160"/>
  <c r="DO47" i="160"/>
  <c r="DN47" i="160"/>
  <c r="DO46" i="160"/>
  <c r="DN46" i="160"/>
  <c r="DO45" i="160"/>
  <c r="DN45" i="160"/>
  <c r="DO44" i="160"/>
  <c r="DN44" i="160"/>
  <c r="DO43" i="160"/>
  <c r="DN43" i="160"/>
  <c r="DO42" i="160"/>
  <c r="DN42" i="160"/>
  <c r="DO41" i="160"/>
  <c r="DN41" i="160"/>
  <c r="DO40" i="160"/>
  <c r="DN40" i="160"/>
  <c r="DO39" i="160"/>
  <c r="DN39" i="160"/>
  <c r="DO38" i="160"/>
  <c r="DN38" i="160"/>
  <c r="DO37" i="160"/>
  <c r="DN37" i="160"/>
  <c r="DO36" i="160"/>
  <c r="DN36" i="160"/>
  <c r="DO35" i="160"/>
  <c r="DN35" i="160"/>
  <c r="DO34" i="160"/>
  <c r="DN34" i="160"/>
  <c r="DO33" i="160"/>
  <c r="DN33" i="160"/>
  <c r="DO32" i="160"/>
  <c r="DN32" i="160"/>
  <c r="DO31" i="160"/>
  <c r="DN31" i="160"/>
  <c r="DO30" i="160"/>
  <c r="DN30" i="160"/>
  <c r="DO29" i="160"/>
  <c r="DN29" i="160"/>
  <c r="DO28" i="160"/>
  <c r="DN28" i="160"/>
  <c r="DO27" i="160"/>
  <c r="DN27" i="160"/>
  <c r="DO26" i="160"/>
  <c r="DN26" i="160"/>
  <c r="DO25" i="160"/>
  <c r="DN25" i="160"/>
  <c r="DO24" i="160"/>
  <c r="DN24" i="160"/>
  <c r="DO23" i="160"/>
  <c r="DN23" i="160"/>
  <c r="DO22" i="160"/>
  <c r="DN22" i="160"/>
  <c r="DO21" i="160"/>
  <c r="DN21" i="160"/>
  <c r="DO20" i="160"/>
  <c r="DN20" i="160"/>
  <c r="DO19" i="160"/>
  <c r="DN19" i="160"/>
  <c r="DO18" i="160"/>
  <c r="DN18" i="160"/>
  <c r="DO17" i="160"/>
  <c r="DN17" i="160"/>
  <c r="DO16" i="160"/>
  <c r="DN16" i="160"/>
  <c r="DO15" i="160"/>
  <c r="DN15" i="160"/>
  <c r="DO14" i="160"/>
  <c r="DN14" i="160"/>
  <c r="DO13" i="160"/>
  <c r="DN13" i="160"/>
  <c r="DO12" i="160"/>
  <c r="DN12" i="160"/>
  <c r="DO11" i="160"/>
  <c r="DN11" i="160"/>
  <c r="DO10" i="160"/>
  <c r="DN10" i="160"/>
  <c r="DO9" i="160"/>
  <c r="DP9" i="160" s="1"/>
  <c r="DO8" i="160"/>
  <c r="DN8" i="160"/>
  <c r="DO7" i="160"/>
  <c r="DN7" i="160"/>
  <c r="DR6" i="160"/>
  <c r="DS6" i="160" s="1"/>
  <c r="DV6" i="160" s="1"/>
  <c r="DA79" i="160"/>
  <c r="DA78" i="160"/>
  <c r="DA77" i="160"/>
  <c r="DA76" i="160"/>
  <c r="DA75" i="160"/>
  <c r="DA74" i="160"/>
  <c r="DA73" i="160"/>
  <c r="DA72" i="160"/>
  <c r="DA71" i="160"/>
  <c r="DA70" i="160"/>
  <c r="DA69" i="160"/>
  <c r="DA68" i="160"/>
  <c r="DA67" i="160"/>
  <c r="DA66" i="160"/>
  <c r="DA65" i="160"/>
  <c r="DA64" i="160"/>
  <c r="DA63" i="160"/>
  <c r="DA62" i="160"/>
  <c r="DA61" i="160"/>
  <c r="DA60" i="160"/>
  <c r="DA59" i="160"/>
  <c r="DA58" i="160"/>
  <c r="DA57" i="160"/>
  <c r="DA56" i="160"/>
  <c r="DA55" i="160"/>
  <c r="DA54" i="160"/>
  <c r="DA53" i="160"/>
  <c r="DA52" i="160"/>
  <c r="DA51" i="160"/>
  <c r="DA50" i="160"/>
  <c r="DA49" i="160"/>
  <c r="DA48" i="160"/>
  <c r="DA47" i="160"/>
  <c r="DA46" i="160"/>
  <c r="DA45" i="160"/>
  <c r="DA44" i="160"/>
  <c r="DA43" i="160"/>
  <c r="DA42" i="160"/>
  <c r="DA41" i="160"/>
  <c r="DA40" i="160"/>
  <c r="DA39" i="160"/>
  <c r="DA38" i="160"/>
  <c r="DA37" i="160"/>
  <c r="DA36" i="160"/>
  <c r="DA35" i="160"/>
  <c r="DA34" i="160"/>
  <c r="DA33" i="160"/>
  <c r="DA32" i="160"/>
  <c r="DA31" i="160"/>
  <c r="DA30" i="160"/>
  <c r="DA29" i="160"/>
  <c r="DA28" i="160"/>
  <c r="DA27" i="160"/>
  <c r="DA26" i="160"/>
  <c r="DA25" i="160"/>
  <c r="DA24" i="160"/>
  <c r="DA23" i="160"/>
  <c r="DA22" i="160"/>
  <c r="DA21" i="160"/>
  <c r="DA20" i="160"/>
  <c r="DA19" i="160"/>
  <c r="DA18" i="160"/>
  <c r="DA17" i="160"/>
  <c r="DA16" i="160"/>
  <c r="DA15" i="160"/>
  <c r="DA14" i="160"/>
  <c r="DA13" i="160"/>
  <c r="DA12" i="160"/>
  <c r="DA11" i="160"/>
  <c r="DA10" i="160"/>
  <c r="DA9" i="160"/>
  <c r="DA8" i="160"/>
  <c r="DA7" i="160"/>
  <c r="DA6" i="160"/>
  <c r="CL79" i="160"/>
  <c r="CL78" i="160"/>
  <c r="CL77" i="160"/>
  <c r="CL76" i="160"/>
  <c r="CL75" i="160"/>
  <c r="CL74" i="160"/>
  <c r="CL73" i="160"/>
  <c r="CL72" i="160"/>
  <c r="CL71" i="160"/>
  <c r="CL70" i="160"/>
  <c r="CL69" i="160"/>
  <c r="CL68" i="160"/>
  <c r="CL67" i="160"/>
  <c r="CL66" i="160"/>
  <c r="CL65" i="160"/>
  <c r="CL64" i="160"/>
  <c r="CL63" i="160"/>
  <c r="CL62" i="160"/>
  <c r="CL61" i="160"/>
  <c r="CL60" i="160"/>
  <c r="CL59" i="160"/>
  <c r="CL58" i="160"/>
  <c r="CL57" i="160"/>
  <c r="CL56" i="160"/>
  <c r="CL55" i="160"/>
  <c r="CL54" i="160"/>
  <c r="CL53" i="160"/>
  <c r="CL52" i="160"/>
  <c r="CL51" i="160"/>
  <c r="CL50" i="160"/>
  <c r="CL49" i="160"/>
  <c r="CL48" i="160"/>
  <c r="CL47" i="160"/>
  <c r="CL46" i="160"/>
  <c r="CL45" i="160"/>
  <c r="CL44" i="160"/>
  <c r="CL43" i="160"/>
  <c r="CL42" i="160"/>
  <c r="CL41" i="160"/>
  <c r="CL40" i="160"/>
  <c r="CL39" i="160"/>
  <c r="CL38" i="160"/>
  <c r="CL37" i="160"/>
  <c r="CL36" i="160"/>
  <c r="CL35" i="160"/>
  <c r="CL34" i="160"/>
  <c r="CL33" i="160"/>
  <c r="CL32" i="160"/>
  <c r="CL31" i="160"/>
  <c r="CL30" i="160"/>
  <c r="CL29" i="160"/>
  <c r="CL28" i="160"/>
  <c r="CL27" i="160"/>
  <c r="CL26" i="160"/>
  <c r="CL25" i="160"/>
  <c r="CL24" i="160"/>
  <c r="CL23" i="160"/>
  <c r="CL22" i="160"/>
  <c r="CL21" i="160"/>
  <c r="CL20" i="160"/>
  <c r="CL19" i="160"/>
  <c r="CL18" i="160"/>
  <c r="CL17" i="160"/>
  <c r="CL16" i="160"/>
  <c r="CL15" i="160"/>
  <c r="CL14" i="160"/>
  <c r="CL13" i="160"/>
  <c r="CL12" i="160"/>
  <c r="CL11" i="160"/>
  <c r="CL10" i="160"/>
  <c r="CL9" i="160"/>
  <c r="CL8" i="160"/>
  <c r="CL7" i="160"/>
  <c r="CL6" i="160"/>
  <c r="BW79" i="160"/>
  <c r="BW78" i="160"/>
  <c r="BW77" i="160"/>
  <c r="BW76" i="160"/>
  <c r="BW75" i="160"/>
  <c r="BW74" i="160"/>
  <c r="BW73" i="160"/>
  <c r="BW72" i="160"/>
  <c r="BW71" i="160"/>
  <c r="BW70" i="160"/>
  <c r="BW69" i="160"/>
  <c r="BW68" i="160"/>
  <c r="BW67" i="160"/>
  <c r="BW66" i="160"/>
  <c r="BW65" i="160"/>
  <c r="BW64" i="160"/>
  <c r="BW63" i="160"/>
  <c r="BW62" i="160"/>
  <c r="BW61" i="160"/>
  <c r="BW60" i="160"/>
  <c r="BW59" i="160"/>
  <c r="BW58" i="160"/>
  <c r="BW57" i="160"/>
  <c r="BW56" i="160"/>
  <c r="BW55" i="160"/>
  <c r="BW54" i="160"/>
  <c r="BW53" i="160"/>
  <c r="BW52" i="160"/>
  <c r="BW51" i="160"/>
  <c r="BW50" i="160"/>
  <c r="BW49" i="160"/>
  <c r="BW48" i="160"/>
  <c r="BW47" i="160"/>
  <c r="BW46" i="160"/>
  <c r="BW45" i="160"/>
  <c r="BW44" i="160"/>
  <c r="BW43" i="160"/>
  <c r="BW42" i="160"/>
  <c r="BW41" i="160"/>
  <c r="BW40" i="160"/>
  <c r="BW39" i="160"/>
  <c r="BW38" i="160"/>
  <c r="BW37" i="160"/>
  <c r="BW36" i="160"/>
  <c r="BW35" i="160"/>
  <c r="BW34" i="160"/>
  <c r="BW33" i="160"/>
  <c r="BW32" i="160"/>
  <c r="BW31" i="160"/>
  <c r="BW30" i="160"/>
  <c r="BW29" i="160"/>
  <c r="BW28" i="160"/>
  <c r="BW27" i="160"/>
  <c r="BW26" i="160"/>
  <c r="BW25" i="160"/>
  <c r="BW24" i="160"/>
  <c r="BW23" i="160"/>
  <c r="BW22" i="160"/>
  <c r="BW21" i="160"/>
  <c r="BW20" i="160"/>
  <c r="BW19" i="160"/>
  <c r="BW18" i="160"/>
  <c r="BW17" i="160"/>
  <c r="BW16" i="160"/>
  <c r="BW15" i="160"/>
  <c r="BW14" i="160"/>
  <c r="BW13" i="160"/>
  <c r="BW12" i="160"/>
  <c r="BW11" i="160"/>
  <c r="BW10" i="160"/>
  <c r="BW9" i="160"/>
  <c r="BW8" i="160"/>
  <c r="BW7" i="160"/>
  <c r="BW6" i="160"/>
  <c r="BH79" i="160"/>
  <c r="BH78" i="160"/>
  <c r="BH77" i="160"/>
  <c r="BH76" i="160"/>
  <c r="BH75" i="160"/>
  <c r="BH74" i="160"/>
  <c r="BH73" i="160"/>
  <c r="BH72" i="160"/>
  <c r="BH71" i="160"/>
  <c r="BH70" i="160"/>
  <c r="BH69" i="160"/>
  <c r="BH68" i="160"/>
  <c r="BH67" i="160"/>
  <c r="BH66" i="160"/>
  <c r="BH65" i="160"/>
  <c r="BH64" i="160"/>
  <c r="BH63" i="160"/>
  <c r="BH62" i="160"/>
  <c r="BH61" i="160"/>
  <c r="BH60" i="160"/>
  <c r="BH59" i="160"/>
  <c r="BH58" i="160"/>
  <c r="BH57" i="160"/>
  <c r="BH56" i="160"/>
  <c r="BH55" i="160"/>
  <c r="BH54" i="160"/>
  <c r="BH53" i="160"/>
  <c r="BH52" i="160"/>
  <c r="BH51" i="160"/>
  <c r="BH50" i="160"/>
  <c r="BH49" i="160"/>
  <c r="BH48" i="160"/>
  <c r="BH47" i="160"/>
  <c r="BH46" i="160"/>
  <c r="BH45" i="160"/>
  <c r="BH44" i="160"/>
  <c r="BH43" i="160"/>
  <c r="BH42" i="160"/>
  <c r="BH41" i="160"/>
  <c r="BH40" i="160"/>
  <c r="BH39" i="160"/>
  <c r="BH38" i="160"/>
  <c r="BH37" i="160"/>
  <c r="BH36" i="160"/>
  <c r="BH35" i="160"/>
  <c r="BH34" i="160"/>
  <c r="BH33" i="160"/>
  <c r="BH32" i="160"/>
  <c r="BH31" i="160"/>
  <c r="BH30" i="160"/>
  <c r="BH29" i="160"/>
  <c r="BH28" i="160"/>
  <c r="BH27" i="160"/>
  <c r="BH26" i="160"/>
  <c r="BH25" i="160"/>
  <c r="BH24" i="160"/>
  <c r="BH23" i="160"/>
  <c r="BH22" i="160"/>
  <c r="BH21" i="160"/>
  <c r="BH20" i="160"/>
  <c r="BH19" i="160"/>
  <c r="BH18" i="160"/>
  <c r="BH17" i="160"/>
  <c r="BH16" i="160"/>
  <c r="BH15" i="160"/>
  <c r="BH14" i="160"/>
  <c r="BH13" i="160"/>
  <c r="BH12" i="160"/>
  <c r="BH11" i="160"/>
  <c r="BH10" i="160"/>
  <c r="BH9" i="160"/>
  <c r="BH8" i="160"/>
  <c r="BH7" i="160"/>
  <c r="BH6" i="160"/>
  <c r="AD6" i="160"/>
  <c r="AS79" i="160"/>
  <c r="AS78" i="160"/>
  <c r="AS77" i="160"/>
  <c r="AS76" i="160"/>
  <c r="AS75" i="160"/>
  <c r="AS74" i="160"/>
  <c r="AS73" i="160"/>
  <c r="AS72" i="160"/>
  <c r="AS71" i="160"/>
  <c r="AS70" i="160"/>
  <c r="AS69" i="160"/>
  <c r="AS68" i="160"/>
  <c r="AS67" i="160"/>
  <c r="AS66" i="160"/>
  <c r="AS65" i="160"/>
  <c r="AS64" i="160"/>
  <c r="AS63" i="160"/>
  <c r="AS62" i="160"/>
  <c r="AS61" i="160"/>
  <c r="AS60" i="160"/>
  <c r="AS59" i="160"/>
  <c r="AS58" i="160"/>
  <c r="AS57" i="160"/>
  <c r="AS56" i="160"/>
  <c r="AS55" i="160"/>
  <c r="AS54" i="160"/>
  <c r="AS53" i="160"/>
  <c r="AS52" i="160"/>
  <c r="AS51" i="160"/>
  <c r="AS50" i="160"/>
  <c r="AS49" i="160"/>
  <c r="AS48" i="160"/>
  <c r="AS47" i="160"/>
  <c r="AS46" i="160"/>
  <c r="AS45" i="160"/>
  <c r="AS44" i="160"/>
  <c r="AS43" i="160"/>
  <c r="AS42" i="160"/>
  <c r="AS41" i="160"/>
  <c r="AS40" i="160"/>
  <c r="AS39" i="160"/>
  <c r="AS38" i="160"/>
  <c r="AS37" i="160"/>
  <c r="AS36" i="160"/>
  <c r="AS35" i="160"/>
  <c r="AS34" i="160"/>
  <c r="AS33" i="160"/>
  <c r="AS32" i="160"/>
  <c r="AS31" i="160"/>
  <c r="AS30" i="160"/>
  <c r="AS29" i="160"/>
  <c r="AS28" i="160"/>
  <c r="AS27" i="160"/>
  <c r="AS26" i="160"/>
  <c r="AS25" i="160"/>
  <c r="AS24" i="160"/>
  <c r="AS23" i="160"/>
  <c r="AS22" i="160"/>
  <c r="AS21" i="160"/>
  <c r="AS20" i="160"/>
  <c r="AS19" i="160"/>
  <c r="AS18" i="160"/>
  <c r="AS17" i="160"/>
  <c r="AS16" i="160"/>
  <c r="AS15" i="160"/>
  <c r="AS14" i="160"/>
  <c r="AS13" i="160"/>
  <c r="AS12" i="160"/>
  <c r="AS11" i="160"/>
  <c r="AS10" i="160"/>
  <c r="AS9" i="160"/>
  <c r="AS8" i="160"/>
  <c r="AS7" i="160"/>
  <c r="AS6" i="160"/>
  <c r="AD79" i="160"/>
  <c r="AD78" i="160"/>
  <c r="AD77" i="160"/>
  <c r="AD76" i="160"/>
  <c r="AD75" i="160"/>
  <c r="AD74" i="160"/>
  <c r="AD73" i="160"/>
  <c r="AD72" i="160"/>
  <c r="AD71" i="160"/>
  <c r="AD70" i="160"/>
  <c r="AD69" i="160"/>
  <c r="AD68" i="160"/>
  <c r="AD67" i="160"/>
  <c r="AD66" i="160"/>
  <c r="AD65" i="160"/>
  <c r="AD64" i="160"/>
  <c r="AD63" i="160"/>
  <c r="AD62" i="160"/>
  <c r="AD61" i="160"/>
  <c r="AD60" i="160"/>
  <c r="AD59" i="160"/>
  <c r="AD58" i="160"/>
  <c r="AD57" i="160"/>
  <c r="AD56" i="160"/>
  <c r="AD55" i="160"/>
  <c r="AD54" i="160"/>
  <c r="AD53" i="160"/>
  <c r="AD52" i="160"/>
  <c r="AD51" i="160"/>
  <c r="AD50" i="160"/>
  <c r="AD49" i="160"/>
  <c r="AD48" i="160"/>
  <c r="AD47" i="160"/>
  <c r="AD46" i="160"/>
  <c r="AD45" i="160"/>
  <c r="AD44" i="160"/>
  <c r="AD43" i="160"/>
  <c r="AD42" i="160"/>
  <c r="AD41" i="160"/>
  <c r="AD40" i="160"/>
  <c r="AD39" i="160"/>
  <c r="AD38" i="160"/>
  <c r="AD37" i="160"/>
  <c r="AD36" i="160"/>
  <c r="AD35" i="160"/>
  <c r="AD34" i="160"/>
  <c r="AD33" i="160"/>
  <c r="AD32" i="160"/>
  <c r="AD31" i="160"/>
  <c r="AD30" i="160"/>
  <c r="AD29" i="160"/>
  <c r="AD28" i="160"/>
  <c r="AD27" i="160"/>
  <c r="AD26" i="160"/>
  <c r="AD25" i="160"/>
  <c r="AD24" i="160"/>
  <c r="AD23" i="160"/>
  <c r="AD22" i="160"/>
  <c r="AD21" i="160"/>
  <c r="AD20" i="160"/>
  <c r="AD19" i="160"/>
  <c r="AD18" i="160"/>
  <c r="AD17" i="160"/>
  <c r="AD16" i="160"/>
  <c r="AD15" i="160"/>
  <c r="AD14" i="160"/>
  <c r="AD13" i="160"/>
  <c r="AD12" i="160"/>
  <c r="AD11" i="160"/>
  <c r="AD10" i="160"/>
  <c r="AD9" i="160"/>
  <c r="AD8" i="160"/>
  <c r="AD7" i="160"/>
  <c r="O79" i="160"/>
  <c r="O78" i="160"/>
  <c r="O77" i="160"/>
  <c r="O76" i="160"/>
  <c r="O75" i="160"/>
  <c r="O74" i="160"/>
  <c r="O73" i="160"/>
  <c r="O72" i="160"/>
  <c r="O71" i="160"/>
  <c r="O70" i="160"/>
  <c r="O69" i="160"/>
  <c r="O68" i="160"/>
  <c r="O67" i="160"/>
  <c r="O66" i="160"/>
  <c r="O65" i="160"/>
  <c r="O64" i="160"/>
  <c r="O63" i="160"/>
  <c r="O62" i="160"/>
  <c r="O61" i="160"/>
  <c r="O60" i="160"/>
  <c r="O59" i="160"/>
  <c r="O58" i="160"/>
  <c r="O57" i="160"/>
  <c r="O56" i="160"/>
  <c r="O55" i="160"/>
  <c r="O54" i="160"/>
  <c r="O53" i="160"/>
  <c r="O52" i="160"/>
  <c r="O51" i="160"/>
  <c r="O50" i="160"/>
  <c r="O49" i="160"/>
  <c r="O48" i="160"/>
  <c r="O47" i="160"/>
  <c r="O46" i="160"/>
  <c r="O45" i="160"/>
  <c r="O44" i="160"/>
  <c r="O43" i="160"/>
  <c r="O42" i="160"/>
  <c r="O41" i="160"/>
  <c r="O40" i="160"/>
  <c r="O39" i="160"/>
  <c r="O38" i="160"/>
  <c r="O37" i="160"/>
  <c r="O36" i="160"/>
  <c r="O35" i="160"/>
  <c r="O34" i="160"/>
  <c r="O33" i="160"/>
  <c r="O32" i="160"/>
  <c r="O31" i="160"/>
  <c r="O30" i="160"/>
  <c r="O29" i="160"/>
  <c r="O28" i="160"/>
  <c r="O27" i="160"/>
  <c r="O26" i="160"/>
  <c r="O25" i="160"/>
  <c r="O24" i="160"/>
  <c r="O23" i="160"/>
  <c r="O22" i="160"/>
  <c r="O21" i="160"/>
  <c r="O20" i="160"/>
  <c r="O19" i="160"/>
  <c r="O18" i="160"/>
  <c r="O17" i="160"/>
  <c r="O16" i="160"/>
  <c r="O15" i="160"/>
  <c r="O14" i="160"/>
  <c r="O13" i="160"/>
  <c r="O12" i="160"/>
  <c r="O11" i="160"/>
  <c r="O10" i="160"/>
  <c r="O9" i="160"/>
  <c r="O8" i="160"/>
  <c r="O7" i="160"/>
  <c r="O6" i="160"/>
  <c r="DP77" i="160" l="1"/>
  <c r="DN80" i="160"/>
  <c r="CM80" i="160"/>
  <c r="DC80" i="160"/>
  <c r="CN80" i="160"/>
  <c r="BY80" i="160"/>
  <c r="BX80" i="160"/>
  <c r="BJ80" i="160"/>
  <c r="BI80" i="160"/>
  <c r="AU80" i="160"/>
  <c r="AF80" i="160"/>
  <c r="DO80" i="160"/>
  <c r="DP13" i="160"/>
  <c r="DP19" i="160"/>
  <c r="DP23" i="160"/>
  <c r="DP25" i="160"/>
  <c r="DP29" i="160"/>
  <c r="DP37" i="160"/>
  <c r="DP41" i="160"/>
  <c r="DP49" i="160"/>
  <c r="DP53" i="160"/>
  <c r="DP59" i="160"/>
  <c r="DP63" i="160"/>
  <c r="DP65" i="160"/>
  <c r="DP10" i="160"/>
  <c r="DP14" i="160"/>
  <c r="DP18" i="160"/>
  <c r="DP22" i="160"/>
  <c r="DP26" i="160"/>
  <c r="DP34" i="160"/>
  <c r="DP38" i="160"/>
  <c r="DP46" i="160"/>
  <c r="DP54" i="160"/>
  <c r="DP58" i="160"/>
  <c r="DP62" i="160"/>
  <c r="DP30" i="160"/>
  <c r="DP50" i="160"/>
  <c r="DP66" i="160"/>
  <c r="DP70" i="160"/>
  <c r="DP74" i="160"/>
  <c r="DP78" i="160"/>
  <c r="DP71" i="160"/>
  <c r="DP75" i="160"/>
  <c r="DP7" i="160"/>
  <c r="DP42" i="160"/>
  <c r="DP11" i="160"/>
  <c r="DP15" i="160"/>
  <c r="DP17" i="160"/>
  <c r="DP21" i="160"/>
  <c r="DP27" i="160"/>
  <c r="DP31" i="160"/>
  <c r="DP33" i="160"/>
  <c r="DP39" i="160"/>
  <c r="DP43" i="160"/>
  <c r="DP45" i="160"/>
  <c r="DP51" i="160"/>
  <c r="DP55" i="160"/>
  <c r="DP57" i="160"/>
  <c r="DP61" i="160"/>
  <c r="DP69" i="160"/>
  <c r="DP73" i="160"/>
  <c r="DR8" i="160"/>
  <c r="DP79" i="160"/>
  <c r="DP76" i="160"/>
  <c r="DP72" i="160"/>
  <c r="DP68" i="160"/>
  <c r="DP67" i="160"/>
  <c r="DP64" i="160"/>
  <c r="DP60" i="160"/>
  <c r="DP56" i="160"/>
  <c r="DP52" i="160"/>
  <c r="DP48" i="160"/>
  <c r="DP47" i="160"/>
  <c r="DP44" i="160"/>
  <c r="DP40" i="160"/>
  <c r="DP36" i="160"/>
  <c r="DP35" i="160"/>
  <c r="DP32" i="160"/>
  <c r="DP28" i="160"/>
  <c r="DP24" i="160"/>
  <c r="DP20" i="160"/>
  <c r="DP16" i="160"/>
  <c r="DP12" i="160"/>
  <c r="DP8" i="160"/>
  <c r="DQ7" i="160"/>
  <c r="M7" i="129"/>
  <c r="M8" i="129"/>
  <c r="M9" i="129"/>
  <c r="M10" i="129"/>
  <c r="M11" i="129"/>
  <c r="M12" i="129"/>
  <c r="M13" i="129"/>
  <c r="M14" i="129"/>
  <c r="M15" i="129"/>
  <c r="M16" i="129"/>
  <c r="M17" i="129"/>
  <c r="M18" i="129"/>
  <c r="M19" i="129"/>
  <c r="M20" i="129"/>
  <c r="M21" i="129"/>
  <c r="M22" i="129"/>
  <c r="M23" i="129"/>
  <c r="M24" i="129"/>
  <c r="M25" i="129"/>
  <c r="M6" i="129"/>
  <c r="L7" i="129"/>
  <c r="L8" i="129"/>
  <c r="L9" i="129"/>
  <c r="L10" i="129"/>
  <c r="L11" i="129"/>
  <c r="L12" i="129"/>
  <c r="L13" i="129"/>
  <c r="L14" i="129"/>
  <c r="L15" i="129"/>
  <c r="L16" i="129"/>
  <c r="L17" i="129"/>
  <c r="L18" i="129"/>
  <c r="L19" i="129"/>
  <c r="L20" i="129"/>
  <c r="L21" i="129"/>
  <c r="L22" i="129"/>
  <c r="L23" i="129"/>
  <c r="L24" i="129"/>
  <c r="L25" i="129"/>
  <c r="M5" i="129"/>
  <c r="L27" i="129" l="1"/>
  <c r="L7" i="177"/>
  <c r="R80" i="160"/>
  <c r="DD80" i="160"/>
  <c r="CO80" i="160"/>
  <c r="BZ80" i="160"/>
  <c r="BK80" i="160"/>
  <c r="AV80" i="160"/>
  <c r="AG80" i="160"/>
  <c r="M7" i="177"/>
  <c r="M27" i="129"/>
  <c r="DP80" i="160"/>
  <c r="N5" i="129"/>
  <c r="N10" i="129"/>
  <c r="N7" i="129"/>
  <c r="N11" i="129"/>
  <c r="N6" i="129"/>
  <c r="N22" i="129"/>
  <c r="N18" i="129"/>
  <c r="N14" i="129"/>
  <c r="N23" i="129"/>
  <c r="N15" i="129"/>
  <c r="N25" i="129"/>
  <c r="N21" i="129"/>
  <c r="N17" i="129"/>
  <c r="N13" i="129"/>
  <c r="N9" i="129"/>
  <c r="N19" i="129"/>
  <c r="N24" i="129"/>
  <c r="N20" i="129"/>
  <c r="N16" i="129"/>
  <c r="N12" i="129"/>
  <c r="N8" i="129"/>
  <c r="N27" i="129" l="1"/>
  <c r="N7" i="177"/>
  <c r="AI16" i="129"/>
  <c r="AH20" i="129" l="1"/>
  <c r="AI18" i="129"/>
  <c r="AH18" i="129"/>
  <c r="AJ18" i="129" l="1"/>
  <c r="AN9" i="129" s="1"/>
  <c r="AO17" i="129"/>
  <c r="AI24" i="129"/>
  <c r="AI20" i="129"/>
  <c r="AJ20" i="129" s="1"/>
  <c r="AP9" i="129" s="1"/>
  <c r="AI14" i="129"/>
  <c r="AJ14" i="129" s="1"/>
  <c r="AN8" i="129" s="1"/>
  <c r="AI12" i="129"/>
  <c r="AI8" i="129"/>
  <c r="AI22" i="129"/>
  <c r="AJ22" i="129" s="1"/>
  <c r="AN10" i="129" s="1"/>
  <c r="AI10" i="129"/>
  <c r="AH24" i="129"/>
  <c r="AH16" i="129"/>
  <c r="AJ16" i="129" s="1"/>
  <c r="AP8" i="129" s="1"/>
  <c r="AH12" i="129"/>
  <c r="AJ24" i="129" l="1"/>
  <c r="AJ12" i="129"/>
  <c r="AN17" i="129"/>
  <c r="AO21" i="129"/>
  <c r="AJ8" i="129"/>
  <c r="AP6" i="129" s="1"/>
  <c r="AJ10" i="129"/>
  <c r="AN7" i="129" s="1"/>
  <c r="J7" i="129"/>
  <c r="J8" i="129"/>
  <c r="J9" i="129"/>
  <c r="J10" i="129"/>
  <c r="J11" i="129"/>
  <c r="J12" i="129"/>
  <c r="J13" i="129"/>
  <c r="J14" i="129"/>
  <c r="J15" i="129"/>
  <c r="J16" i="129"/>
  <c r="J17" i="129"/>
  <c r="J18" i="129"/>
  <c r="J19" i="129"/>
  <c r="J20" i="129"/>
  <c r="J21" i="129"/>
  <c r="J22" i="129"/>
  <c r="J23" i="129"/>
  <c r="J24" i="129"/>
  <c r="J25" i="129"/>
  <c r="J6" i="129"/>
  <c r="I7" i="129"/>
  <c r="I8" i="129"/>
  <c r="I9" i="129"/>
  <c r="I10" i="129"/>
  <c r="I11" i="129"/>
  <c r="I12" i="129"/>
  <c r="I13" i="129"/>
  <c r="I14" i="129"/>
  <c r="I15" i="129"/>
  <c r="I16" i="129"/>
  <c r="I17" i="129"/>
  <c r="I18" i="129"/>
  <c r="I19" i="129"/>
  <c r="I20" i="129"/>
  <c r="I21" i="129"/>
  <c r="I22" i="129"/>
  <c r="I23" i="129"/>
  <c r="I24" i="129"/>
  <c r="I25" i="129"/>
  <c r="I6" i="129"/>
  <c r="D7" i="129"/>
  <c r="P7" i="129" s="1"/>
  <c r="D8" i="129"/>
  <c r="P8" i="129" s="1"/>
  <c r="D9" i="129"/>
  <c r="P9" i="129" s="1"/>
  <c r="D10" i="129"/>
  <c r="P10" i="129" s="1"/>
  <c r="D11" i="129"/>
  <c r="P11" i="129" s="1"/>
  <c r="D12" i="129"/>
  <c r="P12" i="129" s="1"/>
  <c r="D13" i="129"/>
  <c r="P13" i="129" s="1"/>
  <c r="D14" i="129"/>
  <c r="P14" i="129" s="1"/>
  <c r="D15" i="129"/>
  <c r="P15" i="129" s="1"/>
  <c r="D16" i="129"/>
  <c r="P16" i="129" s="1"/>
  <c r="D17" i="129"/>
  <c r="P17" i="129" s="1"/>
  <c r="D18" i="129"/>
  <c r="P18" i="129" s="1"/>
  <c r="D19" i="129"/>
  <c r="P19" i="129" s="1"/>
  <c r="D20" i="129"/>
  <c r="P20" i="129" s="1"/>
  <c r="D21" i="129"/>
  <c r="P21" i="129" s="1"/>
  <c r="D22" i="129"/>
  <c r="P22" i="129" s="1"/>
  <c r="D23" i="129"/>
  <c r="P23" i="129" s="1"/>
  <c r="D24" i="129"/>
  <c r="P24" i="129" s="1"/>
  <c r="D25" i="129"/>
  <c r="P25" i="129" s="1"/>
  <c r="D6" i="129"/>
  <c r="P6" i="129" s="1"/>
  <c r="C8" i="129"/>
  <c r="C9" i="129"/>
  <c r="C10" i="129"/>
  <c r="O10" i="129" s="1"/>
  <c r="C11" i="129"/>
  <c r="C12" i="129"/>
  <c r="C13" i="129"/>
  <c r="C14" i="129"/>
  <c r="O14" i="129" s="1"/>
  <c r="C15" i="129"/>
  <c r="C16" i="129"/>
  <c r="C17" i="129"/>
  <c r="C18" i="129"/>
  <c r="O18" i="129" s="1"/>
  <c r="C19" i="129"/>
  <c r="C20" i="129"/>
  <c r="C21" i="129"/>
  <c r="C22" i="129"/>
  <c r="O22" i="129" s="1"/>
  <c r="C23" i="129"/>
  <c r="C24" i="129"/>
  <c r="C25" i="129"/>
  <c r="C7" i="129"/>
  <c r="O7" i="129" s="1"/>
  <c r="C6" i="129"/>
  <c r="O6" i="129" s="1"/>
  <c r="O20" i="129" l="1"/>
  <c r="O12" i="129"/>
  <c r="O8" i="129"/>
  <c r="O16" i="129"/>
  <c r="O24" i="129"/>
  <c r="AO23" i="129"/>
  <c r="AP10" i="129"/>
  <c r="AP21" i="129" s="1"/>
  <c r="O25" i="129"/>
  <c r="O21" i="129"/>
  <c r="O17" i="129"/>
  <c r="O13" i="129"/>
  <c r="O9" i="129"/>
  <c r="O23" i="129"/>
  <c r="O19" i="129"/>
  <c r="O15" i="129"/>
  <c r="O11" i="129"/>
  <c r="AO19" i="129"/>
  <c r="AP7" i="129"/>
  <c r="AP18" i="129" s="1"/>
  <c r="Q6" i="129"/>
  <c r="AD6" i="129" s="1"/>
  <c r="AP17" i="129"/>
  <c r="K6" i="129"/>
  <c r="K10" i="129"/>
  <c r="AN21" i="129"/>
  <c r="AP20" i="129"/>
  <c r="AN20" i="129"/>
  <c r="AP22" i="129"/>
  <c r="AN19" i="129"/>
  <c r="D5" i="129"/>
  <c r="K20" i="129"/>
  <c r="E9" i="129"/>
  <c r="K26" i="129"/>
  <c r="E25" i="129"/>
  <c r="E5" i="129" l="1"/>
  <c r="DR55" i="160" l="1"/>
  <c r="DL55" i="160"/>
  <c r="DK55" i="160"/>
  <c r="DF55" i="160"/>
  <c r="DE55" i="160"/>
  <c r="DD55" i="160"/>
  <c r="CX55" i="160"/>
  <c r="CR55" i="160"/>
  <c r="CO55" i="160"/>
  <c r="CI55" i="160"/>
  <c r="CC55" i="160"/>
  <c r="BZ55" i="160"/>
  <c r="BT55" i="160"/>
  <c r="BN55" i="160"/>
  <c r="BK55" i="160"/>
  <c r="BE55" i="160"/>
  <c r="AY55" i="160"/>
  <c r="AV55" i="160"/>
  <c r="AP55" i="160"/>
  <c r="AJ55" i="160"/>
  <c r="AG55" i="160"/>
  <c r="AA55" i="160"/>
  <c r="U55" i="160"/>
  <c r="L55" i="160"/>
  <c r="F55" i="160"/>
  <c r="DR54" i="160"/>
  <c r="DL54" i="160"/>
  <c r="DK54" i="160"/>
  <c r="DF54" i="160"/>
  <c r="DE54" i="160"/>
  <c r="DD54" i="160"/>
  <c r="CX54" i="160"/>
  <c r="CR54" i="160"/>
  <c r="CO54" i="160"/>
  <c r="CI54" i="160"/>
  <c r="CC54" i="160"/>
  <c r="BZ54" i="160"/>
  <c r="BT54" i="160"/>
  <c r="BN54" i="160"/>
  <c r="BK54" i="160"/>
  <c r="BE54" i="160"/>
  <c r="AY54" i="160"/>
  <c r="AV54" i="160"/>
  <c r="AP54" i="160"/>
  <c r="AJ54" i="160"/>
  <c r="AG54" i="160"/>
  <c r="AA54" i="160"/>
  <c r="U54" i="160"/>
  <c r="L54" i="160"/>
  <c r="F54" i="160"/>
  <c r="DR53" i="160"/>
  <c r="DL53" i="160"/>
  <c r="DK53" i="160"/>
  <c r="DF53" i="160"/>
  <c r="DE53" i="160"/>
  <c r="DD53" i="160"/>
  <c r="CX53" i="160"/>
  <c r="CR53" i="160"/>
  <c r="CO53" i="160"/>
  <c r="CI53" i="160"/>
  <c r="CC53" i="160"/>
  <c r="BZ53" i="160"/>
  <c r="BT53" i="160"/>
  <c r="BN53" i="160"/>
  <c r="BK53" i="160"/>
  <c r="BE53" i="160"/>
  <c r="AY53" i="160"/>
  <c r="AV53" i="160"/>
  <c r="AP53" i="160"/>
  <c r="AJ53" i="160"/>
  <c r="AG53" i="160"/>
  <c r="AA53" i="160"/>
  <c r="U53" i="160"/>
  <c r="DQ53" i="160"/>
  <c r="L53" i="160"/>
  <c r="F53" i="160"/>
  <c r="DR52" i="160"/>
  <c r="DL52" i="160"/>
  <c r="DK52" i="160"/>
  <c r="DF52" i="160"/>
  <c r="DE52" i="160"/>
  <c r="DD52" i="160"/>
  <c r="CX52" i="160"/>
  <c r="CR52" i="160"/>
  <c r="CO52" i="160"/>
  <c r="CI52" i="160"/>
  <c r="CC52" i="160"/>
  <c r="BZ52" i="160"/>
  <c r="BT52" i="160"/>
  <c r="BN52" i="160"/>
  <c r="BK52" i="160"/>
  <c r="BE52" i="160"/>
  <c r="AY52" i="160"/>
  <c r="AV52" i="160"/>
  <c r="AP52" i="160"/>
  <c r="AJ52" i="160"/>
  <c r="AG52" i="160"/>
  <c r="AA52" i="160"/>
  <c r="U52" i="160"/>
  <c r="L52" i="160"/>
  <c r="F52" i="160"/>
  <c r="DR19" i="160"/>
  <c r="DL19" i="160"/>
  <c r="DK19" i="160"/>
  <c r="DF19" i="160"/>
  <c r="DE19" i="160"/>
  <c r="DD19" i="160"/>
  <c r="CX19" i="160"/>
  <c r="CR19" i="160"/>
  <c r="CO19" i="160"/>
  <c r="CI19" i="160"/>
  <c r="CC19" i="160"/>
  <c r="BZ19" i="160"/>
  <c r="BT19" i="160"/>
  <c r="BN19" i="160"/>
  <c r="BK19" i="160"/>
  <c r="BE19" i="160"/>
  <c r="AY19" i="160"/>
  <c r="AV19" i="160"/>
  <c r="AP19" i="160"/>
  <c r="AJ19" i="160"/>
  <c r="AG19" i="160"/>
  <c r="AA19" i="160"/>
  <c r="U19" i="160"/>
  <c r="R19" i="160"/>
  <c r="L19" i="160"/>
  <c r="F19" i="160"/>
  <c r="DR18" i="160"/>
  <c r="DL18" i="160"/>
  <c r="DK18" i="160"/>
  <c r="DF18" i="160"/>
  <c r="DE18" i="160"/>
  <c r="DD18" i="160"/>
  <c r="CX18" i="160"/>
  <c r="CR18" i="160"/>
  <c r="CO18" i="160"/>
  <c r="CI18" i="160"/>
  <c r="CC18" i="160"/>
  <c r="BZ18" i="160"/>
  <c r="BT18" i="160"/>
  <c r="BN18" i="160"/>
  <c r="BK18" i="160"/>
  <c r="BE18" i="160"/>
  <c r="AY18" i="160"/>
  <c r="AV18" i="160"/>
  <c r="AP18" i="160"/>
  <c r="AJ18" i="160"/>
  <c r="AG18" i="160"/>
  <c r="AA18" i="160"/>
  <c r="U18" i="160"/>
  <c r="R18" i="160"/>
  <c r="L18" i="160"/>
  <c r="F18" i="160"/>
  <c r="DR17" i="160"/>
  <c r="DL17" i="160"/>
  <c r="DK17" i="160"/>
  <c r="DF17" i="160"/>
  <c r="DE17" i="160"/>
  <c r="DD17" i="160"/>
  <c r="CX17" i="160"/>
  <c r="CR17" i="160"/>
  <c r="CO17" i="160"/>
  <c r="CI17" i="160"/>
  <c r="CC17" i="160"/>
  <c r="BZ17" i="160"/>
  <c r="BT17" i="160"/>
  <c r="BN17" i="160"/>
  <c r="BK17" i="160"/>
  <c r="BE17" i="160"/>
  <c r="AY17" i="160"/>
  <c r="AV17" i="160"/>
  <c r="AP17" i="160"/>
  <c r="AJ17" i="160"/>
  <c r="AG17" i="160"/>
  <c r="AA17" i="160"/>
  <c r="U17" i="160"/>
  <c r="L17" i="160"/>
  <c r="F17" i="160"/>
  <c r="DR16" i="160"/>
  <c r="DL16" i="160"/>
  <c r="DK16" i="160"/>
  <c r="DF16" i="160"/>
  <c r="DE16" i="160"/>
  <c r="DD16" i="160"/>
  <c r="CX16" i="160"/>
  <c r="CR16" i="160"/>
  <c r="CO16" i="160"/>
  <c r="CI16" i="160"/>
  <c r="CC16" i="160"/>
  <c r="BZ16" i="160"/>
  <c r="BT16" i="160"/>
  <c r="BN16" i="160"/>
  <c r="BK16" i="160"/>
  <c r="BE16" i="160"/>
  <c r="AY16" i="160"/>
  <c r="AV16" i="160"/>
  <c r="AP16" i="160"/>
  <c r="AJ16" i="160"/>
  <c r="AG16" i="160"/>
  <c r="AA16" i="160"/>
  <c r="U16" i="160"/>
  <c r="R16" i="160"/>
  <c r="L16" i="160"/>
  <c r="F16" i="160"/>
  <c r="DR15" i="160"/>
  <c r="DL15" i="160"/>
  <c r="DK15" i="160"/>
  <c r="DF15" i="160"/>
  <c r="DE15" i="160"/>
  <c r="DD15" i="160"/>
  <c r="CX15" i="160"/>
  <c r="CR15" i="160"/>
  <c r="CO15" i="160"/>
  <c r="CI15" i="160"/>
  <c r="CC15" i="160"/>
  <c r="BZ15" i="160"/>
  <c r="BT15" i="160"/>
  <c r="BN15" i="160"/>
  <c r="BK15" i="160"/>
  <c r="BE15" i="160"/>
  <c r="AY15" i="160"/>
  <c r="AV15" i="160"/>
  <c r="AP15" i="160"/>
  <c r="AJ15" i="160"/>
  <c r="AG15" i="160"/>
  <c r="AA15" i="160"/>
  <c r="U15" i="160"/>
  <c r="R15" i="160"/>
  <c r="L15" i="160"/>
  <c r="F15" i="160"/>
  <c r="DR14" i="160"/>
  <c r="DL14" i="160"/>
  <c r="DK14" i="160"/>
  <c r="DF14" i="160"/>
  <c r="DE14" i="160"/>
  <c r="DD14" i="160"/>
  <c r="CX14" i="160"/>
  <c r="CR14" i="160"/>
  <c r="CO14" i="160"/>
  <c r="CI14" i="160"/>
  <c r="CC14" i="160"/>
  <c r="BZ14" i="160"/>
  <c r="BT14" i="160"/>
  <c r="BN14" i="160"/>
  <c r="BK14" i="160"/>
  <c r="BE14" i="160"/>
  <c r="AY14" i="160"/>
  <c r="AV14" i="160"/>
  <c r="AP14" i="160"/>
  <c r="AJ14" i="160"/>
  <c r="AG14" i="160"/>
  <c r="AA14" i="160"/>
  <c r="U14" i="160"/>
  <c r="R14" i="160"/>
  <c r="L14" i="160"/>
  <c r="F14" i="160"/>
  <c r="DR13" i="160"/>
  <c r="DL13" i="160"/>
  <c r="DK13" i="160"/>
  <c r="DF13" i="160"/>
  <c r="DE13" i="160"/>
  <c r="DD13" i="160"/>
  <c r="CX13" i="160"/>
  <c r="CR13" i="160"/>
  <c r="CO13" i="160"/>
  <c r="CI13" i="160"/>
  <c r="CC13" i="160"/>
  <c r="BZ13" i="160"/>
  <c r="BT13" i="160"/>
  <c r="BN13" i="160"/>
  <c r="BK13" i="160"/>
  <c r="BE13" i="160"/>
  <c r="AY13" i="160"/>
  <c r="AV13" i="160"/>
  <c r="AP13" i="160"/>
  <c r="AJ13" i="160"/>
  <c r="AG13" i="160"/>
  <c r="AA13" i="160"/>
  <c r="U13" i="160"/>
  <c r="L13" i="160"/>
  <c r="F13" i="160"/>
  <c r="DR12" i="160"/>
  <c r="DL12" i="160"/>
  <c r="DK12" i="160"/>
  <c r="DF12" i="160"/>
  <c r="DE12" i="160"/>
  <c r="DD12" i="160"/>
  <c r="CX12" i="160"/>
  <c r="CR12" i="160"/>
  <c r="CO12" i="160"/>
  <c r="CI12" i="160"/>
  <c r="CC12" i="160"/>
  <c r="BZ12" i="160"/>
  <c r="BT12" i="160"/>
  <c r="BN12" i="160"/>
  <c r="BK12" i="160"/>
  <c r="BE12" i="160"/>
  <c r="AY12" i="160"/>
  <c r="AV12" i="160"/>
  <c r="AP12" i="160"/>
  <c r="AJ12" i="160"/>
  <c r="AG12" i="160"/>
  <c r="AA12" i="160"/>
  <c r="U12" i="160"/>
  <c r="R12" i="160"/>
  <c r="L12" i="160"/>
  <c r="F12" i="160"/>
  <c r="DR11" i="160"/>
  <c r="DL11" i="160"/>
  <c r="DK11" i="160"/>
  <c r="DF11" i="160"/>
  <c r="DE11" i="160"/>
  <c r="DD11" i="160"/>
  <c r="CX11" i="160"/>
  <c r="CR11" i="160"/>
  <c r="CO11" i="160"/>
  <c r="CI11" i="160"/>
  <c r="CC11" i="160"/>
  <c r="BZ11" i="160"/>
  <c r="BT11" i="160"/>
  <c r="BN11" i="160"/>
  <c r="BK11" i="160"/>
  <c r="BE11" i="160"/>
  <c r="AY11" i="160"/>
  <c r="AV11" i="160"/>
  <c r="AP11" i="160"/>
  <c r="AJ11" i="160"/>
  <c r="AG11" i="160"/>
  <c r="AA11" i="160"/>
  <c r="U11" i="160"/>
  <c r="R11" i="160"/>
  <c r="L11" i="160"/>
  <c r="F11" i="160"/>
  <c r="DR10" i="160"/>
  <c r="DL10" i="160"/>
  <c r="DK10" i="160"/>
  <c r="DF10" i="160"/>
  <c r="DE10" i="160"/>
  <c r="DD10" i="160"/>
  <c r="CX10" i="160"/>
  <c r="CR10" i="160"/>
  <c r="CO10" i="160"/>
  <c r="CI10" i="160"/>
  <c r="CC10" i="160"/>
  <c r="BZ10" i="160"/>
  <c r="BT10" i="160"/>
  <c r="BN10" i="160"/>
  <c r="BK10" i="160"/>
  <c r="BE10" i="160"/>
  <c r="AY10" i="160"/>
  <c r="AV10" i="160"/>
  <c r="AP10" i="160"/>
  <c r="AJ10" i="160"/>
  <c r="AG10" i="160"/>
  <c r="AA10" i="160"/>
  <c r="U10" i="160"/>
  <c r="R10" i="160"/>
  <c r="L10" i="160"/>
  <c r="F10" i="160"/>
  <c r="DR9" i="160"/>
  <c r="DL9" i="160"/>
  <c r="DK9" i="160"/>
  <c r="DF9" i="160"/>
  <c r="DE9" i="160"/>
  <c r="DD9" i="160"/>
  <c r="CX9" i="160"/>
  <c r="CR9" i="160"/>
  <c r="CO9" i="160"/>
  <c r="CI9" i="160"/>
  <c r="CC9" i="160"/>
  <c r="BZ9" i="160"/>
  <c r="BT9" i="160"/>
  <c r="BN9" i="160"/>
  <c r="BK9" i="160"/>
  <c r="BE9" i="160"/>
  <c r="AY9" i="160"/>
  <c r="AV9" i="160"/>
  <c r="AP9" i="160"/>
  <c r="AJ9" i="160"/>
  <c r="AG9" i="160"/>
  <c r="AA9" i="160"/>
  <c r="U9" i="160"/>
  <c r="L9" i="160"/>
  <c r="F9" i="160"/>
  <c r="DL8" i="160"/>
  <c r="DK8" i="160"/>
  <c r="DF8" i="160"/>
  <c r="DE8" i="160"/>
  <c r="DD8" i="160"/>
  <c r="CX8" i="160"/>
  <c r="CR8" i="160"/>
  <c r="CO8" i="160"/>
  <c r="CI8" i="160"/>
  <c r="CC8" i="160"/>
  <c r="BZ8" i="160"/>
  <c r="BT8" i="160"/>
  <c r="BN8" i="160"/>
  <c r="BK8" i="160"/>
  <c r="BE8" i="160"/>
  <c r="AY8" i="160"/>
  <c r="AV8" i="160"/>
  <c r="AP8" i="160"/>
  <c r="AJ8" i="160"/>
  <c r="AG8" i="160"/>
  <c r="AA8" i="160"/>
  <c r="U8" i="160"/>
  <c r="R8" i="160"/>
  <c r="L8" i="160"/>
  <c r="F8" i="160"/>
  <c r="DR7" i="160"/>
  <c r="DL7" i="160"/>
  <c r="DK7" i="160"/>
  <c r="DF7" i="160"/>
  <c r="DE7" i="160"/>
  <c r="DD7" i="160"/>
  <c r="CX7" i="160"/>
  <c r="CR7" i="160"/>
  <c r="CO7" i="160"/>
  <c r="CI7" i="160"/>
  <c r="CC7" i="160"/>
  <c r="BZ7" i="160"/>
  <c r="BT7" i="160"/>
  <c r="BN7" i="160"/>
  <c r="BK7" i="160"/>
  <c r="BE7" i="160"/>
  <c r="AY7" i="160"/>
  <c r="AV7" i="160"/>
  <c r="AP7" i="160"/>
  <c r="AJ7" i="160"/>
  <c r="AG7" i="160"/>
  <c r="AA7" i="160"/>
  <c r="U7" i="160"/>
  <c r="R7" i="160"/>
  <c r="L7" i="160"/>
  <c r="F7" i="160"/>
  <c r="DR32" i="160"/>
  <c r="DL32" i="160"/>
  <c r="DK32" i="160"/>
  <c r="DF32" i="160"/>
  <c r="DE32" i="160"/>
  <c r="DD32" i="160"/>
  <c r="CX32" i="160"/>
  <c r="CR32" i="160"/>
  <c r="CO32" i="160"/>
  <c r="CI32" i="160"/>
  <c r="CC32" i="160"/>
  <c r="BZ32" i="160"/>
  <c r="BT32" i="160"/>
  <c r="BN32" i="160"/>
  <c r="BK32" i="160"/>
  <c r="BE32" i="160"/>
  <c r="AY32" i="160"/>
  <c r="AV32" i="160"/>
  <c r="AP32" i="160"/>
  <c r="AJ32" i="160"/>
  <c r="AG32" i="160"/>
  <c r="AA32" i="160"/>
  <c r="U32" i="160"/>
  <c r="R32" i="160"/>
  <c r="L32" i="160"/>
  <c r="F32" i="160"/>
  <c r="DR31" i="160"/>
  <c r="DL31" i="160"/>
  <c r="DK31" i="160"/>
  <c r="DF31" i="160"/>
  <c r="DE31" i="160"/>
  <c r="DD31" i="160"/>
  <c r="CX31" i="160"/>
  <c r="CR31" i="160"/>
  <c r="CO31" i="160"/>
  <c r="CI31" i="160"/>
  <c r="CC31" i="160"/>
  <c r="BZ31" i="160"/>
  <c r="BT31" i="160"/>
  <c r="BN31" i="160"/>
  <c r="BK31" i="160"/>
  <c r="BE31" i="160"/>
  <c r="AY31" i="160"/>
  <c r="AV31" i="160"/>
  <c r="AP31" i="160"/>
  <c r="AJ31" i="160"/>
  <c r="AG31" i="160"/>
  <c r="AA31" i="160"/>
  <c r="U31" i="160"/>
  <c r="R31" i="160"/>
  <c r="L31" i="160"/>
  <c r="F31" i="160"/>
  <c r="DR30" i="160"/>
  <c r="DL30" i="160"/>
  <c r="DK30" i="160"/>
  <c r="DF30" i="160"/>
  <c r="DE30" i="160"/>
  <c r="DD30" i="160"/>
  <c r="CX30" i="160"/>
  <c r="CR30" i="160"/>
  <c r="CO30" i="160"/>
  <c r="CI30" i="160"/>
  <c r="CC30" i="160"/>
  <c r="BZ30" i="160"/>
  <c r="BT30" i="160"/>
  <c r="BN30" i="160"/>
  <c r="BK30" i="160"/>
  <c r="BE30" i="160"/>
  <c r="AY30" i="160"/>
  <c r="AV30" i="160"/>
  <c r="AP30" i="160"/>
  <c r="AJ30" i="160"/>
  <c r="AG30" i="160"/>
  <c r="AA30" i="160"/>
  <c r="U30" i="160"/>
  <c r="R30" i="160"/>
  <c r="L30" i="160"/>
  <c r="F30" i="160"/>
  <c r="DR29" i="160"/>
  <c r="DL29" i="160"/>
  <c r="DK29" i="160"/>
  <c r="DF29" i="160"/>
  <c r="DE29" i="160"/>
  <c r="DD29" i="160"/>
  <c r="CX29" i="160"/>
  <c r="CR29" i="160"/>
  <c r="CO29" i="160"/>
  <c r="CI29" i="160"/>
  <c r="CC29" i="160"/>
  <c r="BZ29" i="160"/>
  <c r="BT29" i="160"/>
  <c r="BN29" i="160"/>
  <c r="BK29" i="160"/>
  <c r="BE29" i="160"/>
  <c r="AY29" i="160"/>
  <c r="AV29" i="160"/>
  <c r="AP29" i="160"/>
  <c r="AJ29" i="160"/>
  <c r="AG29" i="160"/>
  <c r="AA29" i="160"/>
  <c r="U29" i="160"/>
  <c r="R29" i="160"/>
  <c r="L29" i="160"/>
  <c r="F29" i="160"/>
  <c r="DR28" i="160"/>
  <c r="DL28" i="160"/>
  <c r="DK28" i="160"/>
  <c r="DF28" i="160"/>
  <c r="DE28" i="160"/>
  <c r="DD28" i="160"/>
  <c r="CX28" i="160"/>
  <c r="CR28" i="160"/>
  <c r="CO28" i="160"/>
  <c r="CI28" i="160"/>
  <c r="CC28" i="160"/>
  <c r="BZ28" i="160"/>
  <c r="BT28" i="160"/>
  <c r="BN28" i="160"/>
  <c r="BK28" i="160"/>
  <c r="BE28" i="160"/>
  <c r="AY28" i="160"/>
  <c r="AV28" i="160"/>
  <c r="AP28" i="160"/>
  <c r="AJ28" i="160"/>
  <c r="AG28" i="160"/>
  <c r="AA28" i="160"/>
  <c r="U28" i="160"/>
  <c r="R28" i="160"/>
  <c r="L28" i="160"/>
  <c r="F28" i="160"/>
  <c r="DR27" i="160"/>
  <c r="DL27" i="160"/>
  <c r="DK27" i="160"/>
  <c r="DF27" i="160"/>
  <c r="DE27" i="160"/>
  <c r="DD27" i="160"/>
  <c r="CX27" i="160"/>
  <c r="CR27" i="160"/>
  <c r="CO27" i="160"/>
  <c r="CI27" i="160"/>
  <c r="CC27" i="160"/>
  <c r="BZ27" i="160"/>
  <c r="BT27" i="160"/>
  <c r="BN27" i="160"/>
  <c r="BK27" i="160"/>
  <c r="BE27" i="160"/>
  <c r="AY27" i="160"/>
  <c r="AV27" i="160"/>
  <c r="AP27" i="160"/>
  <c r="AJ27" i="160"/>
  <c r="AG27" i="160"/>
  <c r="AA27" i="160"/>
  <c r="U27" i="160"/>
  <c r="R27" i="160"/>
  <c r="L27" i="160"/>
  <c r="F27" i="160"/>
  <c r="DR26" i="160"/>
  <c r="DL26" i="160"/>
  <c r="DK26" i="160"/>
  <c r="DF26" i="160"/>
  <c r="DE26" i="160"/>
  <c r="DD26" i="160"/>
  <c r="CX26" i="160"/>
  <c r="CR26" i="160"/>
  <c r="CO26" i="160"/>
  <c r="CI26" i="160"/>
  <c r="CC26" i="160"/>
  <c r="BZ26" i="160"/>
  <c r="BT26" i="160"/>
  <c r="BN26" i="160"/>
  <c r="BK26" i="160"/>
  <c r="BE26" i="160"/>
  <c r="AY26" i="160"/>
  <c r="AV26" i="160"/>
  <c r="AP26" i="160"/>
  <c r="AJ26" i="160"/>
  <c r="AG26" i="160"/>
  <c r="AA26" i="160"/>
  <c r="U26" i="160"/>
  <c r="R26" i="160"/>
  <c r="L26" i="160"/>
  <c r="F26" i="160"/>
  <c r="DR25" i="160"/>
  <c r="DL25" i="160"/>
  <c r="DK25" i="160"/>
  <c r="DF25" i="160"/>
  <c r="DE25" i="160"/>
  <c r="DD25" i="160"/>
  <c r="CX25" i="160"/>
  <c r="CR25" i="160"/>
  <c r="CO25" i="160"/>
  <c r="CI25" i="160"/>
  <c r="CC25" i="160"/>
  <c r="BZ25" i="160"/>
  <c r="BT25" i="160"/>
  <c r="BN25" i="160"/>
  <c r="BK25" i="160"/>
  <c r="BE25" i="160"/>
  <c r="AY25" i="160"/>
  <c r="AV25" i="160"/>
  <c r="AP25" i="160"/>
  <c r="AJ25" i="160"/>
  <c r="AG25" i="160"/>
  <c r="AA25" i="160"/>
  <c r="U25" i="160"/>
  <c r="R25" i="160"/>
  <c r="L25" i="160"/>
  <c r="F25" i="160"/>
  <c r="DR24" i="160"/>
  <c r="DL24" i="160"/>
  <c r="DK24" i="160"/>
  <c r="DF24" i="160"/>
  <c r="DE24" i="160"/>
  <c r="DD24" i="160"/>
  <c r="CX24" i="160"/>
  <c r="CR24" i="160"/>
  <c r="CO24" i="160"/>
  <c r="CI24" i="160"/>
  <c r="CC24" i="160"/>
  <c r="BZ24" i="160"/>
  <c r="BT24" i="160"/>
  <c r="BN24" i="160"/>
  <c r="BK24" i="160"/>
  <c r="BE24" i="160"/>
  <c r="AY24" i="160"/>
  <c r="AV24" i="160"/>
  <c r="AP24" i="160"/>
  <c r="AJ24" i="160"/>
  <c r="AG24" i="160"/>
  <c r="AA24" i="160"/>
  <c r="U24" i="160"/>
  <c r="R24" i="160"/>
  <c r="L24" i="160"/>
  <c r="F24" i="160"/>
  <c r="DR23" i="160"/>
  <c r="DL23" i="160"/>
  <c r="DK23" i="160"/>
  <c r="DF23" i="160"/>
  <c r="DE23" i="160"/>
  <c r="DD23" i="160"/>
  <c r="CX23" i="160"/>
  <c r="CR23" i="160"/>
  <c r="CO23" i="160"/>
  <c r="CI23" i="160"/>
  <c r="CC23" i="160"/>
  <c r="BZ23" i="160"/>
  <c r="BT23" i="160"/>
  <c r="BN23" i="160"/>
  <c r="BK23" i="160"/>
  <c r="BE23" i="160"/>
  <c r="AY23" i="160"/>
  <c r="AV23" i="160"/>
  <c r="AP23" i="160"/>
  <c r="AJ23" i="160"/>
  <c r="AG23" i="160"/>
  <c r="AA23" i="160"/>
  <c r="U23" i="160"/>
  <c r="R23" i="160"/>
  <c r="L23" i="160"/>
  <c r="F23" i="160"/>
  <c r="DR22" i="160"/>
  <c r="DL22" i="160"/>
  <c r="DK22" i="160"/>
  <c r="DF22" i="160"/>
  <c r="DE22" i="160"/>
  <c r="DD22" i="160"/>
  <c r="CX22" i="160"/>
  <c r="CR22" i="160"/>
  <c r="CO22" i="160"/>
  <c r="CI22" i="160"/>
  <c r="CC22" i="160"/>
  <c r="BZ22" i="160"/>
  <c r="BT22" i="160"/>
  <c r="BN22" i="160"/>
  <c r="BK22" i="160"/>
  <c r="BE22" i="160"/>
  <c r="AY22" i="160"/>
  <c r="AV22" i="160"/>
  <c r="AP22" i="160"/>
  <c r="AJ22" i="160"/>
  <c r="AG22" i="160"/>
  <c r="AA22" i="160"/>
  <c r="U22" i="160"/>
  <c r="R22" i="160"/>
  <c r="L22" i="160"/>
  <c r="F22" i="160"/>
  <c r="DR21" i="160"/>
  <c r="DL21" i="160"/>
  <c r="DK21" i="160"/>
  <c r="DF21" i="160"/>
  <c r="DE21" i="160"/>
  <c r="DD21" i="160"/>
  <c r="CX21" i="160"/>
  <c r="CR21" i="160"/>
  <c r="CO21" i="160"/>
  <c r="CI21" i="160"/>
  <c r="CC21" i="160"/>
  <c r="BZ21" i="160"/>
  <c r="BT21" i="160"/>
  <c r="BN21" i="160"/>
  <c r="BK21" i="160"/>
  <c r="BE21" i="160"/>
  <c r="AY21" i="160"/>
  <c r="AV21" i="160"/>
  <c r="AP21" i="160"/>
  <c r="AJ21" i="160"/>
  <c r="AG21" i="160"/>
  <c r="AA21" i="160"/>
  <c r="U21" i="160"/>
  <c r="R21" i="160"/>
  <c r="L21" i="160"/>
  <c r="F21" i="160"/>
  <c r="DR20" i="160"/>
  <c r="DL20" i="160"/>
  <c r="DK20" i="160"/>
  <c r="DF20" i="160"/>
  <c r="DE20" i="160"/>
  <c r="DD20" i="160"/>
  <c r="CX20" i="160"/>
  <c r="CR20" i="160"/>
  <c r="CO20" i="160"/>
  <c r="CI20" i="160"/>
  <c r="CC20" i="160"/>
  <c r="BZ20" i="160"/>
  <c r="BT20" i="160"/>
  <c r="BN20" i="160"/>
  <c r="BK20" i="160"/>
  <c r="BE20" i="160"/>
  <c r="AY20" i="160"/>
  <c r="AV20" i="160"/>
  <c r="AP20" i="160"/>
  <c r="AJ20" i="160"/>
  <c r="AG20" i="160"/>
  <c r="AA20" i="160"/>
  <c r="U20" i="160"/>
  <c r="R20" i="160"/>
  <c r="L20" i="160"/>
  <c r="F20" i="160"/>
  <c r="DR44" i="160"/>
  <c r="DL44" i="160"/>
  <c r="DK44" i="160"/>
  <c r="DF44" i="160"/>
  <c r="DE44" i="160"/>
  <c r="DD44" i="160"/>
  <c r="CX44" i="160"/>
  <c r="CR44" i="160"/>
  <c r="CO44" i="160"/>
  <c r="CI44" i="160"/>
  <c r="CC44" i="160"/>
  <c r="BZ44" i="160"/>
  <c r="BT44" i="160"/>
  <c r="BN44" i="160"/>
  <c r="BK44" i="160"/>
  <c r="BE44" i="160"/>
  <c r="AY44" i="160"/>
  <c r="AV44" i="160"/>
  <c r="AP44" i="160"/>
  <c r="AJ44" i="160"/>
  <c r="AG44" i="160"/>
  <c r="AA44" i="160"/>
  <c r="U44" i="160"/>
  <c r="R44" i="160"/>
  <c r="L44" i="160"/>
  <c r="F44" i="160"/>
  <c r="DR43" i="160"/>
  <c r="DL43" i="160"/>
  <c r="DK43" i="160"/>
  <c r="DF43" i="160"/>
  <c r="DE43" i="160"/>
  <c r="DD43" i="160"/>
  <c r="CX43" i="160"/>
  <c r="CR43" i="160"/>
  <c r="CO43" i="160"/>
  <c r="CI43" i="160"/>
  <c r="CC43" i="160"/>
  <c r="BZ43" i="160"/>
  <c r="BT43" i="160"/>
  <c r="BN43" i="160"/>
  <c r="BK43" i="160"/>
  <c r="BE43" i="160"/>
  <c r="AY43" i="160"/>
  <c r="AV43" i="160"/>
  <c r="AP43" i="160"/>
  <c r="AJ43" i="160"/>
  <c r="AG43" i="160"/>
  <c r="AA43" i="160"/>
  <c r="U43" i="160"/>
  <c r="R43" i="160"/>
  <c r="L43" i="160"/>
  <c r="F43" i="160"/>
  <c r="DR42" i="160"/>
  <c r="DL42" i="160"/>
  <c r="DK42" i="160"/>
  <c r="DF42" i="160"/>
  <c r="DE42" i="160"/>
  <c r="DD42" i="160"/>
  <c r="CX42" i="160"/>
  <c r="CR42" i="160"/>
  <c r="CO42" i="160"/>
  <c r="CI42" i="160"/>
  <c r="CC42" i="160"/>
  <c r="BZ42" i="160"/>
  <c r="BT42" i="160"/>
  <c r="BN42" i="160"/>
  <c r="BK42" i="160"/>
  <c r="BE42" i="160"/>
  <c r="AY42" i="160"/>
  <c r="AV42" i="160"/>
  <c r="AP42" i="160"/>
  <c r="AJ42" i="160"/>
  <c r="AG42" i="160"/>
  <c r="AA42" i="160"/>
  <c r="U42" i="160"/>
  <c r="R42" i="160"/>
  <c r="L42" i="160"/>
  <c r="F42" i="160"/>
  <c r="DR41" i="160"/>
  <c r="DL41" i="160"/>
  <c r="DK41" i="160"/>
  <c r="DF41" i="160"/>
  <c r="DE41" i="160"/>
  <c r="DD41" i="160"/>
  <c r="CX41" i="160"/>
  <c r="CR41" i="160"/>
  <c r="CO41" i="160"/>
  <c r="CI41" i="160"/>
  <c r="CC41" i="160"/>
  <c r="BZ41" i="160"/>
  <c r="BT41" i="160"/>
  <c r="BN41" i="160"/>
  <c r="BK41" i="160"/>
  <c r="BE41" i="160"/>
  <c r="AY41" i="160"/>
  <c r="AV41" i="160"/>
  <c r="AP41" i="160"/>
  <c r="AJ41" i="160"/>
  <c r="AG41" i="160"/>
  <c r="AA41" i="160"/>
  <c r="U41" i="160"/>
  <c r="R41" i="160"/>
  <c r="L41" i="160"/>
  <c r="F41" i="160"/>
  <c r="DR40" i="160"/>
  <c r="DL40" i="160"/>
  <c r="DK40" i="160"/>
  <c r="DF40" i="160"/>
  <c r="DE40" i="160"/>
  <c r="DD40" i="160"/>
  <c r="CX40" i="160"/>
  <c r="CR40" i="160"/>
  <c r="CO40" i="160"/>
  <c r="CI40" i="160"/>
  <c r="CC40" i="160"/>
  <c r="BZ40" i="160"/>
  <c r="BT40" i="160"/>
  <c r="BN40" i="160"/>
  <c r="BK40" i="160"/>
  <c r="BE40" i="160"/>
  <c r="AY40" i="160"/>
  <c r="AV40" i="160"/>
  <c r="AP40" i="160"/>
  <c r="AJ40" i="160"/>
  <c r="AG40" i="160"/>
  <c r="AA40" i="160"/>
  <c r="U40" i="160"/>
  <c r="R40" i="160"/>
  <c r="L40" i="160"/>
  <c r="F40" i="160"/>
  <c r="DR39" i="160"/>
  <c r="DL39" i="160"/>
  <c r="DK39" i="160"/>
  <c r="DF39" i="160"/>
  <c r="DE39" i="160"/>
  <c r="DD39" i="160"/>
  <c r="CX39" i="160"/>
  <c r="CR39" i="160"/>
  <c r="CO39" i="160"/>
  <c r="CI39" i="160"/>
  <c r="CC39" i="160"/>
  <c r="BZ39" i="160"/>
  <c r="BT39" i="160"/>
  <c r="BN39" i="160"/>
  <c r="BK39" i="160"/>
  <c r="BE39" i="160"/>
  <c r="AY39" i="160"/>
  <c r="AV39" i="160"/>
  <c r="AP39" i="160"/>
  <c r="AJ39" i="160"/>
  <c r="AG39" i="160"/>
  <c r="AA39" i="160"/>
  <c r="U39" i="160"/>
  <c r="R39" i="160"/>
  <c r="L39" i="160"/>
  <c r="F39" i="160"/>
  <c r="DR38" i="160"/>
  <c r="DL38" i="160"/>
  <c r="DK38" i="160"/>
  <c r="DF38" i="160"/>
  <c r="DE38" i="160"/>
  <c r="DD38" i="160"/>
  <c r="CX38" i="160"/>
  <c r="CR38" i="160"/>
  <c r="CO38" i="160"/>
  <c r="CI38" i="160"/>
  <c r="CC38" i="160"/>
  <c r="BZ38" i="160"/>
  <c r="BT38" i="160"/>
  <c r="BN38" i="160"/>
  <c r="BK38" i="160"/>
  <c r="BE38" i="160"/>
  <c r="AY38" i="160"/>
  <c r="AV38" i="160"/>
  <c r="AP38" i="160"/>
  <c r="AJ38" i="160"/>
  <c r="AG38" i="160"/>
  <c r="AA38" i="160"/>
  <c r="U38" i="160"/>
  <c r="R38" i="160"/>
  <c r="L38" i="160"/>
  <c r="F38" i="160"/>
  <c r="DR37" i="160"/>
  <c r="DL37" i="160"/>
  <c r="DK37" i="160"/>
  <c r="DF37" i="160"/>
  <c r="DE37" i="160"/>
  <c r="DD37" i="160"/>
  <c r="CX37" i="160"/>
  <c r="CR37" i="160"/>
  <c r="CO37" i="160"/>
  <c r="CI37" i="160"/>
  <c r="CC37" i="160"/>
  <c r="BZ37" i="160"/>
  <c r="BT37" i="160"/>
  <c r="BN37" i="160"/>
  <c r="BK37" i="160"/>
  <c r="BE37" i="160"/>
  <c r="AY37" i="160"/>
  <c r="AV37" i="160"/>
  <c r="AP37" i="160"/>
  <c r="AJ37" i="160"/>
  <c r="AG37" i="160"/>
  <c r="AA37" i="160"/>
  <c r="U37" i="160"/>
  <c r="R37" i="160"/>
  <c r="L37" i="160"/>
  <c r="F37" i="160"/>
  <c r="DR36" i="160"/>
  <c r="DL36" i="160"/>
  <c r="DK36" i="160"/>
  <c r="DF36" i="160"/>
  <c r="DE36" i="160"/>
  <c r="DD36" i="160"/>
  <c r="CX36" i="160"/>
  <c r="CR36" i="160"/>
  <c r="CO36" i="160"/>
  <c r="CI36" i="160"/>
  <c r="CC36" i="160"/>
  <c r="BZ36" i="160"/>
  <c r="BT36" i="160"/>
  <c r="BN36" i="160"/>
  <c r="BK36" i="160"/>
  <c r="BE36" i="160"/>
  <c r="AY36" i="160"/>
  <c r="AV36" i="160"/>
  <c r="AP36" i="160"/>
  <c r="AJ36" i="160"/>
  <c r="AG36" i="160"/>
  <c r="AA36" i="160"/>
  <c r="U36" i="160"/>
  <c r="R36" i="160"/>
  <c r="L36" i="160"/>
  <c r="F36" i="160"/>
  <c r="DR35" i="160"/>
  <c r="DL35" i="160"/>
  <c r="DK35" i="160"/>
  <c r="DF35" i="160"/>
  <c r="DE35" i="160"/>
  <c r="DD35" i="160"/>
  <c r="CX35" i="160"/>
  <c r="CR35" i="160"/>
  <c r="CO35" i="160"/>
  <c r="CI35" i="160"/>
  <c r="CC35" i="160"/>
  <c r="BZ35" i="160"/>
  <c r="BT35" i="160"/>
  <c r="BN35" i="160"/>
  <c r="BK35" i="160"/>
  <c r="BE35" i="160"/>
  <c r="AY35" i="160"/>
  <c r="AV35" i="160"/>
  <c r="AP35" i="160"/>
  <c r="AJ35" i="160"/>
  <c r="AG35" i="160"/>
  <c r="AA35" i="160"/>
  <c r="U35" i="160"/>
  <c r="R35" i="160"/>
  <c r="L35" i="160"/>
  <c r="F35" i="160"/>
  <c r="DR34" i="160"/>
  <c r="DL34" i="160"/>
  <c r="DK34" i="160"/>
  <c r="DF34" i="160"/>
  <c r="DE34" i="160"/>
  <c r="DD34" i="160"/>
  <c r="CX34" i="160"/>
  <c r="CR34" i="160"/>
  <c r="CO34" i="160"/>
  <c r="CI34" i="160"/>
  <c r="CC34" i="160"/>
  <c r="BZ34" i="160"/>
  <c r="BT34" i="160"/>
  <c r="BN34" i="160"/>
  <c r="BK34" i="160"/>
  <c r="BE34" i="160"/>
  <c r="AY34" i="160"/>
  <c r="AV34" i="160"/>
  <c r="AP34" i="160"/>
  <c r="AJ34" i="160"/>
  <c r="AG34" i="160"/>
  <c r="AA34" i="160"/>
  <c r="U34" i="160"/>
  <c r="R34" i="160"/>
  <c r="L34" i="160"/>
  <c r="F34" i="160"/>
  <c r="DR33" i="160"/>
  <c r="DL33" i="160"/>
  <c r="DK33" i="160"/>
  <c r="DF33" i="160"/>
  <c r="DE33" i="160"/>
  <c r="DD33" i="160"/>
  <c r="CX33" i="160"/>
  <c r="CR33" i="160"/>
  <c r="CO33" i="160"/>
  <c r="CI33" i="160"/>
  <c r="CC33" i="160"/>
  <c r="BZ33" i="160"/>
  <c r="BT33" i="160"/>
  <c r="BN33" i="160"/>
  <c r="BK33" i="160"/>
  <c r="BE33" i="160"/>
  <c r="AY33" i="160"/>
  <c r="AV33" i="160"/>
  <c r="AP33" i="160"/>
  <c r="AJ33" i="160"/>
  <c r="AG33" i="160"/>
  <c r="AA33" i="160"/>
  <c r="U33" i="160"/>
  <c r="R33" i="160"/>
  <c r="L33" i="160"/>
  <c r="F33" i="160"/>
  <c r="DR60" i="160"/>
  <c r="DL60" i="160"/>
  <c r="DK60" i="160"/>
  <c r="DF60" i="160"/>
  <c r="DE60" i="160"/>
  <c r="DD60" i="160"/>
  <c r="CX60" i="160"/>
  <c r="CR60" i="160"/>
  <c r="CO60" i="160"/>
  <c r="CI60" i="160"/>
  <c r="CC60" i="160"/>
  <c r="BZ60" i="160"/>
  <c r="BT60" i="160"/>
  <c r="BN60" i="160"/>
  <c r="BK60" i="160"/>
  <c r="BE60" i="160"/>
  <c r="AY60" i="160"/>
  <c r="AV60" i="160"/>
  <c r="AP60" i="160"/>
  <c r="AJ60" i="160"/>
  <c r="AG60" i="160"/>
  <c r="AA60" i="160"/>
  <c r="U60" i="160"/>
  <c r="R60" i="160"/>
  <c r="L60" i="160"/>
  <c r="F60" i="160"/>
  <c r="DR59" i="160"/>
  <c r="DL59" i="160"/>
  <c r="DK59" i="160"/>
  <c r="DF59" i="160"/>
  <c r="DE59" i="160"/>
  <c r="DD59" i="160"/>
  <c r="CX59" i="160"/>
  <c r="CR59" i="160"/>
  <c r="CO59" i="160"/>
  <c r="CI59" i="160"/>
  <c r="CC59" i="160"/>
  <c r="BZ59" i="160"/>
  <c r="BT59" i="160"/>
  <c r="BN59" i="160"/>
  <c r="BK59" i="160"/>
  <c r="BE59" i="160"/>
  <c r="AY59" i="160"/>
  <c r="AV59" i="160"/>
  <c r="AP59" i="160"/>
  <c r="AJ59" i="160"/>
  <c r="AG59" i="160"/>
  <c r="AA59" i="160"/>
  <c r="U59" i="160"/>
  <c r="R59" i="160"/>
  <c r="L59" i="160"/>
  <c r="F59" i="160"/>
  <c r="DR58" i="160"/>
  <c r="DL58" i="160"/>
  <c r="DK58" i="160"/>
  <c r="DF58" i="160"/>
  <c r="DE58" i="160"/>
  <c r="DD58" i="160"/>
  <c r="CX58" i="160"/>
  <c r="CR58" i="160"/>
  <c r="CO58" i="160"/>
  <c r="CI58" i="160"/>
  <c r="CC58" i="160"/>
  <c r="BZ58" i="160"/>
  <c r="BT58" i="160"/>
  <c r="BN58" i="160"/>
  <c r="BK58" i="160"/>
  <c r="BE58" i="160"/>
  <c r="AY58" i="160"/>
  <c r="AV58" i="160"/>
  <c r="AP58" i="160"/>
  <c r="AJ58" i="160"/>
  <c r="AG58" i="160"/>
  <c r="AA58" i="160"/>
  <c r="U58" i="160"/>
  <c r="R58" i="160"/>
  <c r="L58" i="160"/>
  <c r="F58" i="160"/>
  <c r="DR57" i="160"/>
  <c r="DL57" i="160"/>
  <c r="DK57" i="160"/>
  <c r="DF57" i="160"/>
  <c r="DE57" i="160"/>
  <c r="DD57" i="160"/>
  <c r="CX57" i="160"/>
  <c r="CR57" i="160"/>
  <c r="CO57" i="160"/>
  <c r="CI57" i="160"/>
  <c r="CC57" i="160"/>
  <c r="BZ57" i="160"/>
  <c r="BT57" i="160"/>
  <c r="BN57" i="160"/>
  <c r="BK57" i="160"/>
  <c r="BE57" i="160"/>
  <c r="AY57" i="160"/>
  <c r="AV57" i="160"/>
  <c r="AP57" i="160"/>
  <c r="AJ57" i="160"/>
  <c r="AG57" i="160"/>
  <c r="AA57" i="160"/>
  <c r="U57" i="160"/>
  <c r="R57" i="160"/>
  <c r="L57" i="160"/>
  <c r="F57" i="160"/>
  <c r="DR56" i="160"/>
  <c r="DL56" i="160"/>
  <c r="DK56" i="160"/>
  <c r="DF56" i="160"/>
  <c r="DE56" i="160"/>
  <c r="DD56" i="160"/>
  <c r="CX56" i="160"/>
  <c r="CR56" i="160"/>
  <c r="CO56" i="160"/>
  <c r="CI56" i="160"/>
  <c r="CC56" i="160"/>
  <c r="BZ56" i="160"/>
  <c r="BT56" i="160"/>
  <c r="BN56" i="160"/>
  <c r="BK56" i="160"/>
  <c r="BE56" i="160"/>
  <c r="AY56" i="160"/>
  <c r="AV56" i="160"/>
  <c r="AP56" i="160"/>
  <c r="AJ56" i="160"/>
  <c r="AG56" i="160"/>
  <c r="AA56" i="160"/>
  <c r="U56" i="160"/>
  <c r="R56" i="160"/>
  <c r="L56" i="160"/>
  <c r="F56" i="160"/>
  <c r="DR51" i="160"/>
  <c r="DL51" i="160"/>
  <c r="DK51" i="160"/>
  <c r="DF51" i="160"/>
  <c r="DE51" i="160"/>
  <c r="DD51" i="160"/>
  <c r="CX51" i="160"/>
  <c r="CR51" i="160"/>
  <c r="CO51" i="160"/>
  <c r="CI51" i="160"/>
  <c r="CC51" i="160"/>
  <c r="BZ51" i="160"/>
  <c r="BT51" i="160"/>
  <c r="BN51" i="160"/>
  <c r="BK51" i="160"/>
  <c r="BE51" i="160"/>
  <c r="AY51" i="160"/>
  <c r="AV51" i="160"/>
  <c r="AP51" i="160"/>
  <c r="AJ51" i="160"/>
  <c r="AG51" i="160"/>
  <c r="AA51" i="160"/>
  <c r="U51" i="160"/>
  <c r="R51" i="160"/>
  <c r="L51" i="160"/>
  <c r="F51" i="160"/>
  <c r="DR50" i="160"/>
  <c r="DL50" i="160"/>
  <c r="DK50" i="160"/>
  <c r="DF50" i="160"/>
  <c r="DE50" i="160"/>
  <c r="DD50" i="160"/>
  <c r="CX50" i="160"/>
  <c r="CR50" i="160"/>
  <c r="CO50" i="160"/>
  <c r="CI50" i="160"/>
  <c r="CC50" i="160"/>
  <c r="BZ50" i="160"/>
  <c r="BT50" i="160"/>
  <c r="BN50" i="160"/>
  <c r="BK50" i="160"/>
  <c r="BE50" i="160"/>
  <c r="AY50" i="160"/>
  <c r="AV50" i="160"/>
  <c r="AP50" i="160"/>
  <c r="AJ50" i="160"/>
  <c r="AG50" i="160"/>
  <c r="AA50" i="160"/>
  <c r="U50" i="160"/>
  <c r="R50" i="160"/>
  <c r="L50" i="160"/>
  <c r="F50" i="160"/>
  <c r="DR49" i="160"/>
  <c r="DL49" i="160"/>
  <c r="DK49" i="160"/>
  <c r="DF49" i="160"/>
  <c r="DE49" i="160"/>
  <c r="DD49" i="160"/>
  <c r="CX49" i="160"/>
  <c r="CR49" i="160"/>
  <c r="CO49" i="160"/>
  <c r="CI49" i="160"/>
  <c r="CC49" i="160"/>
  <c r="BZ49" i="160"/>
  <c r="BT49" i="160"/>
  <c r="BN49" i="160"/>
  <c r="BK49" i="160"/>
  <c r="BE49" i="160"/>
  <c r="AY49" i="160"/>
  <c r="AV49" i="160"/>
  <c r="AP49" i="160"/>
  <c r="AJ49" i="160"/>
  <c r="AG49" i="160"/>
  <c r="AA49" i="160"/>
  <c r="U49" i="160"/>
  <c r="R49" i="160"/>
  <c r="L49" i="160"/>
  <c r="F49" i="160"/>
  <c r="DR48" i="160"/>
  <c r="DL48" i="160"/>
  <c r="DK48" i="160"/>
  <c r="DF48" i="160"/>
  <c r="DE48" i="160"/>
  <c r="DD48" i="160"/>
  <c r="CX48" i="160"/>
  <c r="CR48" i="160"/>
  <c r="CO48" i="160"/>
  <c r="CI48" i="160"/>
  <c r="CC48" i="160"/>
  <c r="BZ48" i="160"/>
  <c r="BT48" i="160"/>
  <c r="BN48" i="160"/>
  <c r="BK48" i="160"/>
  <c r="BE48" i="160"/>
  <c r="AY48" i="160"/>
  <c r="AV48" i="160"/>
  <c r="AP48" i="160"/>
  <c r="AJ48" i="160"/>
  <c r="AG48" i="160"/>
  <c r="AA48" i="160"/>
  <c r="U48" i="160"/>
  <c r="R48" i="160"/>
  <c r="L48" i="160"/>
  <c r="F48" i="160"/>
  <c r="DR47" i="160"/>
  <c r="DL47" i="160"/>
  <c r="DK47" i="160"/>
  <c r="DF47" i="160"/>
  <c r="DE47" i="160"/>
  <c r="DD47" i="160"/>
  <c r="CX47" i="160"/>
  <c r="CR47" i="160"/>
  <c r="CO47" i="160"/>
  <c r="CI47" i="160"/>
  <c r="CC47" i="160"/>
  <c r="BZ47" i="160"/>
  <c r="BT47" i="160"/>
  <c r="BN47" i="160"/>
  <c r="BK47" i="160"/>
  <c r="BE47" i="160"/>
  <c r="AY47" i="160"/>
  <c r="AV47" i="160"/>
  <c r="AP47" i="160"/>
  <c r="AJ47" i="160"/>
  <c r="AG47" i="160"/>
  <c r="AA47" i="160"/>
  <c r="U47" i="160"/>
  <c r="R47" i="160"/>
  <c r="L47" i="160"/>
  <c r="F47" i="160"/>
  <c r="DR46" i="160"/>
  <c r="DL46" i="160"/>
  <c r="DK46" i="160"/>
  <c r="DF46" i="160"/>
  <c r="DE46" i="160"/>
  <c r="DD46" i="160"/>
  <c r="CX46" i="160"/>
  <c r="CR46" i="160"/>
  <c r="CO46" i="160"/>
  <c r="CI46" i="160"/>
  <c r="CC46" i="160"/>
  <c r="BZ46" i="160"/>
  <c r="BT46" i="160"/>
  <c r="BN46" i="160"/>
  <c r="BK46" i="160"/>
  <c r="BE46" i="160"/>
  <c r="AY46" i="160"/>
  <c r="AV46" i="160"/>
  <c r="AP46" i="160"/>
  <c r="AJ46" i="160"/>
  <c r="AG46" i="160"/>
  <c r="AA46" i="160"/>
  <c r="U46" i="160"/>
  <c r="R46" i="160"/>
  <c r="L46" i="160"/>
  <c r="F46" i="160"/>
  <c r="DR45" i="160"/>
  <c r="DL45" i="160"/>
  <c r="DK45" i="160"/>
  <c r="DF45" i="160"/>
  <c r="DE45" i="160"/>
  <c r="DD45" i="160"/>
  <c r="CX45" i="160"/>
  <c r="CR45" i="160"/>
  <c r="CO45" i="160"/>
  <c r="CI45" i="160"/>
  <c r="CC45" i="160"/>
  <c r="BZ45" i="160"/>
  <c r="BT45" i="160"/>
  <c r="BN45" i="160"/>
  <c r="BK45" i="160"/>
  <c r="BE45" i="160"/>
  <c r="AY45" i="160"/>
  <c r="AV45" i="160"/>
  <c r="AP45" i="160"/>
  <c r="AJ45" i="160"/>
  <c r="AG45" i="160"/>
  <c r="AA45" i="160"/>
  <c r="U45" i="160"/>
  <c r="R45" i="160"/>
  <c r="L45" i="160"/>
  <c r="F45" i="160"/>
  <c r="DR66" i="160"/>
  <c r="DL66" i="160"/>
  <c r="DK66" i="160"/>
  <c r="DF66" i="160"/>
  <c r="DE66" i="160"/>
  <c r="DD66" i="160"/>
  <c r="CX66" i="160"/>
  <c r="CR66" i="160"/>
  <c r="CO66" i="160"/>
  <c r="CI66" i="160"/>
  <c r="CC66" i="160"/>
  <c r="BZ66" i="160"/>
  <c r="BT66" i="160"/>
  <c r="BN66" i="160"/>
  <c r="BK66" i="160"/>
  <c r="BE66" i="160"/>
  <c r="AY66" i="160"/>
  <c r="AV66" i="160"/>
  <c r="AP66" i="160"/>
  <c r="AJ66" i="160"/>
  <c r="AG66" i="160"/>
  <c r="AA66" i="160"/>
  <c r="U66" i="160"/>
  <c r="R66" i="160"/>
  <c r="L66" i="160"/>
  <c r="F66" i="160"/>
  <c r="DR65" i="160"/>
  <c r="DL65" i="160"/>
  <c r="DK65" i="160"/>
  <c r="DF65" i="160"/>
  <c r="DE65" i="160"/>
  <c r="DD65" i="160"/>
  <c r="CX65" i="160"/>
  <c r="CR65" i="160"/>
  <c r="CO65" i="160"/>
  <c r="CI65" i="160"/>
  <c r="CC65" i="160"/>
  <c r="BZ65" i="160"/>
  <c r="BT65" i="160"/>
  <c r="BN65" i="160"/>
  <c r="BK65" i="160"/>
  <c r="BE65" i="160"/>
  <c r="AY65" i="160"/>
  <c r="AV65" i="160"/>
  <c r="AP65" i="160"/>
  <c r="AJ65" i="160"/>
  <c r="AG65" i="160"/>
  <c r="AA65" i="160"/>
  <c r="U65" i="160"/>
  <c r="R65" i="160"/>
  <c r="L65" i="160"/>
  <c r="F65" i="160"/>
  <c r="DR64" i="160"/>
  <c r="DL64" i="160"/>
  <c r="DK64" i="160"/>
  <c r="DF64" i="160"/>
  <c r="DE64" i="160"/>
  <c r="DD64" i="160"/>
  <c r="CX64" i="160"/>
  <c r="CR64" i="160"/>
  <c r="CO64" i="160"/>
  <c r="CI64" i="160"/>
  <c r="CC64" i="160"/>
  <c r="BZ64" i="160"/>
  <c r="BT64" i="160"/>
  <c r="BN64" i="160"/>
  <c r="BK64" i="160"/>
  <c r="BE64" i="160"/>
  <c r="AY64" i="160"/>
  <c r="AV64" i="160"/>
  <c r="AP64" i="160"/>
  <c r="AJ64" i="160"/>
  <c r="AG64" i="160"/>
  <c r="AA64" i="160"/>
  <c r="U64" i="160"/>
  <c r="R64" i="160"/>
  <c r="L64" i="160"/>
  <c r="F64" i="160"/>
  <c r="DR63" i="160"/>
  <c r="DL63" i="160"/>
  <c r="DK63" i="160"/>
  <c r="DF63" i="160"/>
  <c r="DE63" i="160"/>
  <c r="DD63" i="160"/>
  <c r="CX63" i="160"/>
  <c r="CR63" i="160"/>
  <c r="CO63" i="160"/>
  <c r="CI63" i="160"/>
  <c r="CC63" i="160"/>
  <c r="BZ63" i="160"/>
  <c r="BT63" i="160"/>
  <c r="BN63" i="160"/>
  <c r="BK63" i="160"/>
  <c r="BE63" i="160"/>
  <c r="AY63" i="160"/>
  <c r="AV63" i="160"/>
  <c r="AP63" i="160"/>
  <c r="AJ63" i="160"/>
  <c r="AG63" i="160"/>
  <c r="AA63" i="160"/>
  <c r="U63" i="160"/>
  <c r="R63" i="160"/>
  <c r="L63" i="160"/>
  <c r="F63" i="160"/>
  <c r="DR62" i="160"/>
  <c r="DL62" i="160"/>
  <c r="DK62" i="160"/>
  <c r="DF62" i="160"/>
  <c r="DE62" i="160"/>
  <c r="DD62" i="160"/>
  <c r="CX62" i="160"/>
  <c r="CR62" i="160"/>
  <c r="CO62" i="160"/>
  <c r="CI62" i="160"/>
  <c r="CC62" i="160"/>
  <c r="BZ62" i="160"/>
  <c r="BT62" i="160"/>
  <c r="BN62" i="160"/>
  <c r="BK62" i="160"/>
  <c r="BE62" i="160"/>
  <c r="AY62" i="160"/>
  <c r="AV62" i="160"/>
  <c r="AP62" i="160"/>
  <c r="AJ62" i="160"/>
  <c r="AG62" i="160"/>
  <c r="AA62" i="160"/>
  <c r="U62" i="160"/>
  <c r="R62" i="160"/>
  <c r="L62" i="160"/>
  <c r="F62" i="160"/>
  <c r="DR61" i="160"/>
  <c r="DL61" i="160"/>
  <c r="DK61" i="160"/>
  <c r="DF61" i="160"/>
  <c r="DE61" i="160"/>
  <c r="DD61" i="160"/>
  <c r="CX61" i="160"/>
  <c r="CR61" i="160"/>
  <c r="CO61" i="160"/>
  <c r="CI61" i="160"/>
  <c r="CC61" i="160"/>
  <c r="BZ61" i="160"/>
  <c r="BT61" i="160"/>
  <c r="BN61" i="160"/>
  <c r="BK61" i="160"/>
  <c r="BE61" i="160"/>
  <c r="AY61" i="160"/>
  <c r="AV61" i="160"/>
  <c r="AP61" i="160"/>
  <c r="AJ61" i="160"/>
  <c r="AG61" i="160"/>
  <c r="AA61" i="160"/>
  <c r="U61" i="160"/>
  <c r="R61" i="160"/>
  <c r="L61" i="160"/>
  <c r="F61" i="160"/>
  <c r="DR72" i="160"/>
  <c r="DL72" i="160"/>
  <c r="DK72" i="160"/>
  <c r="DF72" i="160"/>
  <c r="DE72" i="160"/>
  <c r="DD72" i="160"/>
  <c r="CX72" i="160"/>
  <c r="CR72" i="160"/>
  <c r="CO72" i="160"/>
  <c r="CI72" i="160"/>
  <c r="CC72" i="160"/>
  <c r="BZ72" i="160"/>
  <c r="BT72" i="160"/>
  <c r="BN72" i="160"/>
  <c r="BK72" i="160"/>
  <c r="BE72" i="160"/>
  <c r="AY72" i="160"/>
  <c r="AV72" i="160"/>
  <c r="AP72" i="160"/>
  <c r="AJ72" i="160"/>
  <c r="AG72" i="160"/>
  <c r="AA72" i="160"/>
  <c r="U72" i="160"/>
  <c r="L72" i="160"/>
  <c r="F72" i="160"/>
  <c r="DR71" i="160"/>
  <c r="DL71" i="160"/>
  <c r="DK71" i="160"/>
  <c r="DF71" i="160"/>
  <c r="DE71" i="160"/>
  <c r="DD71" i="160"/>
  <c r="CX71" i="160"/>
  <c r="CR71" i="160"/>
  <c r="CO71" i="160"/>
  <c r="CI71" i="160"/>
  <c r="CC71" i="160"/>
  <c r="BZ71" i="160"/>
  <c r="BT71" i="160"/>
  <c r="BN71" i="160"/>
  <c r="BK71" i="160"/>
  <c r="BE71" i="160"/>
  <c r="AY71" i="160"/>
  <c r="AV71" i="160"/>
  <c r="AP71" i="160"/>
  <c r="AJ71" i="160"/>
  <c r="AG71" i="160"/>
  <c r="AA71" i="160"/>
  <c r="U71" i="160"/>
  <c r="DQ71" i="160"/>
  <c r="L71" i="160"/>
  <c r="F71" i="160"/>
  <c r="DR70" i="160"/>
  <c r="DL70" i="160"/>
  <c r="DK70" i="160"/>
  <c r="DF70" i="160"/>
  <c r="DE70" i="160"/>
  <c r="DD70" i="160"/>
  <c r="CX70" i="160"/>
  <c r="CR70" i="160"/>
  <c r="CO70" i="160"/>
  <c r="CI70" i="160"/>
  <c r="CC70" i="160"/>
  <c r="BZ70" i="160"/>
  <c r="BT70" i="160"/>
  <c r="BN70" i="160"/>
  <c r="BK70" i="160"/>
  <c r="BE70" i="160"/>
  <c r="AY70" i="160"/>
  <c r="AV70" i="160"/>
  <c r="AP70" i="160"/>
  <c r="AJ70" i="160"/>
  <c r="AG70" i="160"/>
  <c r="AA70" i="160"/>
  <c r="U70" i="160"/>
  <c r="L70" i="160"/>
  <c r="F70" i="160"/>
  <c r="DR69" i="160"/>
  <c r="DL69" i="160"/>
  <c r="DK69" i="160"/>
  <c r="DF69" i="160"/>
  <c r="DE69" i="160"/>
  <c r="DD69" i="160"/>
  <c r="CX69" i="160"/>
  <c r="CR69" i="160"/>
  <c r="CO69" i="160"/>
  <c r="CI69" i="160"/>
  <c r="CC69" i="160"/>
  <c r="BZ69" i="160"/>
  <c r="BT69" i="160"/>
  <c r="BN69" i="160"/>
  <c r="BK69" i="160"/>
  <c r="BE69" i="160"/>
  <c r="AY69" i="160"/>
  <c r="AV69" i="160"/>
  <c r="AP69" i="160"/>
  <c r="AJ69" i="160"/>
  <c r="AG69" i="160"/>
  <c r="AA69" i="160"/>
  <c r="U69" i="160"/>
  <c r="R69" i="160"/>
  <c r="DQ69" i="160"/>
  <c r="L69" i="160"/>
  <c r="F69" i="160"/>
  <c r="DR68" i="160"/>
  <c r="DL68" i="160"/>
  <c r="DK68" i="160"/>
  <c r="DF68" i="160"/>
  <c r="DE68" i="160"/>
  <c r="DD68" i="160"/>
  <c r="CX68" i="160"/>
  <c r="CR68" i="160"/>
  <c r="CO68" i="160"/>
  <c r="CI68" i="160"/>
  <c r="CC68" i="160"/>
  <c r="BZ68" i="160"/>
  <c r="BT68" i="160"/>
  <c r="BN68" i="160"/>
  <c r="BK68" i="160"/>
  <c r="BE68" i="160"/>
  <c r="AY68" i="160"/>
  <c r="AV68" i="160"/>
  <c r="AP68" i="160"/>
  <c r="AJ68" i="160"/>
  <c r="AG68" i="160"/>
  <c r="AA68" i="160"/>
  <c r="U68" i="160"/>
  <c r="L68" i="160"/>
  <c r="F68" i="160"/>
  <c r="DR67" i="160"/>
  <c r="DL67" i="160"/>
  <c r="DK67" i="160"/>
  <c r="DF67" i="160"/>
  <c r="DE67" i="160"/>
  <c r="DD67" i="160"/>
  <c r="CX67" i="160"/>
  <c r="CR67" i="160"/>
  <c r="CO67" i="160"/>
  <c r="CI67" i="160"/>
  <c r="CC67" i="160"/>
  <c r="BZ67" i="160"/>
  <c r="BT67" i="160"/>
  <c r="BN67" i="160"/>
  <c r="BK67" i="160"/>
  <c r="BE67" i="160"/>
  <c r="AY67" i="160"/>
  <c r="AV67" i="160"/>
  <c r="AP67" i="160"/>
  <c r="AJ67" i="160"/>
  <c r="AG67" i="160"/>
  <c r="AA67" i="160"/>
  <c r="U67" i="160"/>
  <c r="L67" i="160"/>
  <c r="F67" i="160"/>
  <c r="DR79" i="160"/>
  <c r="DL79" i="160"/>
  <c r="DK79" i="160"/>
  <c r="DF79" i="160"/>
  <c r="DE79" i="160"/>
  <c r="DD79" i="160"/>
  <c r="CX79" i="160"/>
  <c r="CR79" i="160"/>
  <c r="CO79" i="160"/>
  <c r="CI79" i="160"/>
  <c r="CC79" i="160"/>
  <c r="BZ79" i="160"/>
  <c r="BT79" i="160"/>
  <c r="BN79" i="160"/>
  <c r="BK79" i="160"/>
  <c r="BE79" i="160"/>
  <c r="AY79" i="160"/>
  <c r="AV79" i="160"/>
  <c r="AP79" i="160"/>
  <c r="AJ79" i="160"/>
  <c r="AG79" i="160"/>
  <c r="AA79" i="160"/>
  <c r="U79" i="160"/>
  <c r="L79" i="160"/>
  <c r="DR78" i="160"/>
  <c r="DL78" i="160"/>
  <c r="DK78" i="160"/>
  <c r="DF78" i="160"/>
  <c r="DE78" i="160"/>
  <c r="DD78" i="160"/>
  <c r="CX78" i="160"/>
  <c r="CR78" i="160"/>
  <c r="CO78" i="160"/>
  <c r="CI78" i="160"/>
  <c r="CC78" i="160"/>
  <c r="BZ78" i="160"/>
  <c r="BT78" i="160"/>
  <c r="BN78" i="160"/>
  <c r="BK78" i="160"/>
  <c r="BE78" i="160"/>
  <c r="AY78" i="160"/>
  <c r="AV78" i="160"/>
  <c r="AP78" i="160"/>
  <c r="AJ78" i="160"/>
  <c r="AG78" i="160"/>
  <c r="AA78" i="160"/>
  <c r="U78" i="160"/>
  <c r="R78" i="160"/>
  <c r="L78" i="160"/>
  <c r="F78" i="160"/>
  <c r="DR77" i="160"/>
  <c r="DL77" i="160"/>
  <c r="DK77" i="160"/>
  <c r="DF77" i="160"/>
  <c r="DE77" i="160"/>
  <c r="DD77" i="160"/>
  <c r="CX77" i="160"/>
  <c r="CR77" i="160"/>
  <c r="CO77" i="160"/>
  <c r="CI77" i="160"/>
  <c r="CC77" i="160"/>
  <c r="BZ77" i="160"/>
  <c r="BT77" i="160"/>
  <c r="BN77" i="160"/>
  <c r="BK77" i="160"/>
  <c r="BE77" i="160"/>
  <c r="AY77" i="160"/>
  <c r="AV77" i="160"/>
  <c r="AP77" i="160"/>
  <c r="AJ77" i="160"/>
  <c r="AG77" i="160"/>
  <c r="AA77" i="160"/>
  <c r="U77" i="160"/>
  <c r="L77" i="160"/>
  <c r="F77" i="160"/>
  <c r="DR76" i="160"/>
  <c r="DL76" i="160"/>
  <c r="DK76" i="160"/>
  <c r="DF76" i="160"/>
  <c r="DE76" i="160"/>
  <c r="DD76" i="160"/>
  <c r="CX76" i="160"/>
  <c r="CR76" i="160"/>
  <c r="CO76" i="160"/>
  <c r="CI76" i="160"/>
  <c r="CC76" i="160"/>
  <c r="BZ76" i="160"/>
  <c r="BT76" i="160"/>
  <c r="BN76" i="160"/>
  <c r="BK76" i="160"/>
  <c r="BE76" i="160"/>
  <c r="AY76" i="160"/>
  <c r="AV76" i="160"/>
  <c r="AP76" i="160"/>
  <c r="AJ76" i="160"/>
  <c r="AG76" i="160"/>
  <c r="AA76" i="160"/>
  <c r="U76" i="160"/>
  <c r="R76" i="160"/>
  <c r="L76" i="160"/>
  <c r="F76" i="160"/>
  <c r="DR75" i="160"/>
  <c r="DL75" i="160"/>
  <c r="DK75" i="160"/>
  <c r="DF75" i="160"/>
  <c r="DE75" i="160"/>
  <c r="DD75" i="160"/>
  <c r="CX75" i="160"/>
  <c r="CR75" i="160"/>
  <c r="CO75" i="160"/>
  <c r="CI75" i="160"/>
  <c r="CC75" i="160"/>
  <c r="BZ75" i="160"/>
  <c r="BT75" i="160"/>
  <c r="BN75" i="160"/>
  <c r="BK75" i="160"/>
  <c r="BE75" i="160"/>
  <c r="AY75" i="160"/>
  <c r="AV75" i="160"/>
  <c r="AP75" i="160"/>
  <c r="AJ75" i="160"/>
  <c r="AG75" i="160"/>
  <c r="AA75" i="160"/>
  <c r="U75" i="160"/>
  <c r="R75" i="160"/>
  <c r="L75" i="160"/>
  <c r="F75" i="160"/>
  <c r="DR74" i="160"/>
  <c r="DL74" i="160"/>
  <c r="DK74" i="160"/>
  <c r="DF74" i="160"/>
  <c r="DE74" i="160"/>
  <c r="DD74" i="160"/>
  <c r="CX74" i="160"/>
  <c r="CR74" i="160"/>
  <c r="CO74" i="160"/>
  <c r="CI74" i="160"/>
  <c r="CC74" i="160"/>
  <c r="BZ74" i="160"/>
  <c r="BT74" i="160"/>
  <c r="BN74" i="160"/>
  <c r="BK74" i="160"/>
  <c r="BE74" i="160"/>
  <c r="AY74" i="160"/>
  <c r="AV74" i="160"/>
  <c r="AP74" i="160"/>
  <c r="AJ74" i="160"/>
  <c r="AG74" i="160"/>
  <c r="AA74" i="160"/>
  <c r="U74" i="160"/>
  <c r="R74" i="160"/>
  <c r="L74" i="160"/>
  <c r="F74" i="160"/>
  <c r="DR73" i="160"/>
  <c r="DL73" i="160"/>
  <c r="DK73" i="160"/>
  <c r="DF73" i="160"/>
  <c r="DE73" i="160"/>
  <c r="DD73" i="160"/>
  <c r="CX73" i="160"/>
  <c r="CR73" i="160"/>
  <c r="CO73" i="160"/>
  <c r="CI73" i="160"/>
  <c r="CC73" i="160"/>
  <c r="BZ73" i="160"/>
  <c r="BT73" i="160"/>
  <c r="BN73" i="160"/>
  <c r="BK73" i="160"/>
  <c r="BE73" i="160"/>
  <c r="AY73" i="160"/>
  <c r="AV73" i="160"/>
  <c r="AP73" i="160"/>
  <c r="AJ73" i="160"/>
  <c r="AG73" i="160"/>
  <c r="AA73" i="160"/>
  <c r="U73" i="160"/>
  <c r="R73" i="160"/>
  <c r="L73" i="160"/>
  <c r="F73" i="160"/>
  <c r="CX6" i="160"/>
  <c r="CR6" i="160"/>
  <c r="CO6" i="160"/>
  <c r="CI6" i="160"/>
  <c r="CC6" i="160"/>
  <c r="BZ6" i="160"/>
  <c r="BT6" i="160"/>
  <c r="BN6" i="160"/>
  <c r="BK6" i="160"/>
  <c r="AY6" i="160"/>
  <c r="AV6" i="160"/>
  <c r="AP6" i="160"/>
  <c r="AJ6" i="160"/>
  <c r="AG6" i="160"/>
  <c r="AA6" i="160"/>
  <c r="U6" i="160"/>
  <c r="L6" i="160"/>
  <c r="AH9" i="129"/>
  <c r="AH21" i="129"/>
  <c r="K7" i="129"/>
  <c r="K8" i="129"/>
  <c r="K9" i="129"/>
  <c r="K11" i="129"/>
  <c r="K12" i="129"/>
  <c r="K13" i="129"/>
  <c r="K14" i="129"/>
  <c r="K15" i="129"/>
  <c r="K16" i="129"/>
  <c r="K17" i="129"/>
  <c r="K18" i="129"/>
  <c r="K19" i="129"/>
  <c r="K21" i="129"/>
  <c r="K22" i="129"/>
  <c r="K23" i="129"/>
  <c r="K24" i="129"/>
  <c r="K25" i="129"/>
  <c r="E6" i="129"/>
  <c r="E7" i="129"/>
  <c r="E8" i="129"/>
  <c r="E10" i="129"/>
  <c r="E11" i="129"/>
  <c r="E12" i="129"/>
  <c r="E13" i="129"/>
  <c r="E14" i="129"/>
  <c r="E15" i="129"/>
  <c r="E16" i="129"/>
  <c r="E17" i="129"/>
  <c r="E18" i="129"/>
  <c r="E19" i="129"/>
  <c r="E20" i="129"/>
  <c r="E21" i="129"/>
  <c r="E22" i="129"/>
  <c r="E23" i="129"/>
  <c r="E24" i="129"/>
  <c r="DG7" i="160" l="1"/>
  <c r="DE80" i="160"/>
  <c r="DL80" i="160"/>
  <c r="DK80" i="160"/>
  <c r="DF80" i="160"/>
  <c r="DR80" i="160"/>
  <c r="DS7" i="160"/>
  <c r="DM69" i="160"/>
  <c r="DG60" i="160"/>
  <c r="DG53" i="160"/>
  <c r="DM43" i="160"/>
  <c r="DM41" i="160"/>
  <c r="DM39" i="160"/>
  <c r="DM37" i="160"/>
  <c r="DM35" i="160"/>
  <c r="DM33" i="160"/>
  <c r="DG31" i="160"/>
  <c r="EF7" i="160" s="1"/>
  <c r="DM30" i="160"/>
  <c r="DG30" i="160"/>
  <c r="DG28" i="160"/>
  <c r="DG27" i="160"/>
  <c r="DG25" i="160"/>
  <c r="DM24" i="160"/>
  <c r="DQ78" i="160"/>
  <c r="DS78" i="160" s="1"/>
  <c r="DV47" i="160" s="1"/>
  <c r="AI17" i="129"/>
  <c r="AH13" i="129"/>
  <c r="AH17" i="129"/>
  <c r="AI13" i="129"/>
  <c r="AI25" i="129"/>
  <c r="AH25" i="129"/>
  <c r="AI21" i="129"/>
  <c r="AJ21" i="129" s="1"/>
  <c r="DM77" i="160"/>
  <c r="DG78" i="160"/>
  <c r="DQ67" i="160"/>
  <c r="DS67" i="160" s="1"/>
  <c r="DV36" i="160" s="1"/>
  <c r="DG67" i="160"/>
  <c r="R71" i="160"/>
  <c r="DM71" i="160"/>
  <c r="DG57" i="160"/>
  <c r="DM73" i="160"/>
  <c r="DQ70" i="160"/>
  <c r="DS70" i="160" s="1"/>
  <c r="DV39" i="160" s="1"/>
  <c r="DM51" i="160"/>
  <c r="DG74" i="160"/>
  <c r="DG69" i="160"/>
  <c r="DQ55" i="160"/>
  <c r="DS55" i="160" s="1"/>
  <c r="DV24" i="160" s="1"/>
  <c r="DG76" i="160"/>
  <c r="R67" i="160"/>
  <c r="DM67" i="160"/>
  <c r="DQ68" i="160"/>
  <c r="DS68" i="160" s="1"/>
  <c r="DV37" i="160" s="1"/>
  <c r="DG71" i="160"/>
  <c r="DG56" i="160"/>
  <c r="R55" i="160"/>
  <c r="DM55" i="160"/>
  <c r="DQ79" i="160"/>
  <c r="DS79" i="160" s="1"/>
  <c r="DV48" i="160" s="1"/>
  <c r="DG48" i="160"/>
  <c r="DM34" i="160"/>
  <c r="DM38" i="160"/>
  <c r="DM42" i="160"/>
  <c r="DG20" i="160"/>
  <c r="DM21" i="160"/>
  <c r="DG22" i="160"/>
  <c r="DM23" i="160"/>
  <c r="DG24" i="160"/>
  <c r="DM25" i="160"/>
  <c r="DG26" i="160"/>
  <c r="R53" i="160"/>
  <c r="DM53" i="160"/>
  <c r="DQ54" i="160"/>
  <c r="DS54" i="160" s="1"/>
  <c r="DV23" i="160" s="1"/>
  <c r="DM75" i="160"/>
  <c r="DQ77" i="160"/>
  <c r="DS77" i="160" s="1"/>
  <c r="DV46" i="160" s="1"/>
  <c r="DM79" i="160"/>
  <c r="DM56" i="160"/>
  <c r="DG23" i="160"/>
  <c r="DG29" i="160"/>
  <c r="DQ52" i="160"/>
  <c r="DS52" i="160" s="1"/>
  <c r="DV21" i="160" s="1"/>
  <c r="DG55" i="160"/>
  <c r="DG73" i="160"/>
  <c r="DM76" i="160"/>
  <c r="DG77" i="160"/>
  <c r="R79" i="160"/>
  <c r="DG68" i="160"/>
  <c r="R70" i="160"/>
  <c r="DM70" i="160"/>
  <c r="DG72" i="160"/>
  <c r="DM61" i="160"/>
  <c r="DG62" i="160"/>
  <c r="DM63" i="160"/>
  <c r="DG64" i="160"/>
  <c r="DM65" i="160"/>
  <c r="DG66" i="160"/>
  <c r="DG45" i="160"/>
  <c r="DG46" i="160"/>
  <c r="DM50" i="160"/>
  <c r="DG58" i="160"/>
  <c r="DG33" i="160"/>
  <c r="DG37" i="160"/>
  <c r="DG41" i="160"/>
  <c r="DM22" i="160"/>
  <c r="DM29" i="160"/>
  <c r="DM32" i="160"/>
  <c r="DG8" i="160"/>
  <c r="DG9" i="160"/>
  <c r="DQ13" i="160"/>
  <c r="DS13" i="160" s="1"/>
  <c r="DM13" i="160"/>
  <c r="DM14" i="160"/>
  <c r="DG16" i="160"/>
  <c r="DG17" i="160"/>
  <c r="R52" i="160"/>
  <c r="DM52" i="160"/>
  <c r="DG54" i="160"/>
  <c r="DQ72" i="160"/>
  <c r="DS72" i="160" s="1"/>
  <c r="DV41" i="160" s="1"/>
  <c r="DM74" i="160"/>
  <c r="DG75" i="160"/>
  <c r="R77" i="160"/>
  <c r="DM78" i="160"/>
  <c r="DG79" i="160"/>
  <c r="R68" i="160"/>
  <c r="DM68" i="160"/>
  <c r="DG70" i="160"/>
  <c r="R72" i="160"/>
  <c r="DM72" i="160"/>
  <c r="DG61" i="160"/>
  <c r="DM62" i="160"/>
  <c r="DG63" i="160"/>
  <c r="DM64" i="160"/>
  <c r="DG65" i="160"/>
  <c r="DM66" i="160"/>
  <c r="DM45" i="160"/>
  <c r="DM46" i="160"/>
  <c r="DM58" i="160"/>
  <c r="DG21" i="160"/>
  <c r="DM31" i="160"/>
  <c r="EJ7" i="160" s="1"/>
  <c r="DG32" i="160"/>
  <c r="DQ9" i="160"/>
  <c r="DS9" i="160" s="1"/>
  <c r="DM9" i="160"/>
  <c r="DM10" i="160"/>
  <c r="DG12" i="160"/>
  <c r="DG13" i="160"/>
  <c r="DQ17" i="160"/>
  <c r="DS17" i="160" s="1"/>
  <c r="DM17" i="160"/>
  <c r="DM18" i="160"/>
  <c r="DG52" i="160"/>
  <c r="R54" i="160"/>
  <c r="DM54" i="160"/>
  <c r="Q9" i="129"/>
  <c r="AD9" i="129" s="1"/>
  <c r="DS53" i="160"/>
  <c r="DV22" i="160" s="1"/>
  <c r="DM48" i="160"/>
  <c r="DG50" i="160"/>
  <c r="DM60" i="160"/>
  <c r="DM36" i="160"/>
  <c r="DM40" i="160"/>
  <c r="DM44" i="160"/>
  <c r="DM27" i="160"/>
  <c r="R9" i="160"/>
  <c r="R13" i="160"/>
  <c r="R17" i="160"/>
  <c r="DG47" i="160"/>
  <c r="DM57" i="160"/>
  <c r="DG59" i="160"/>
  <c r="DG34" i="160"/>
  <c r="DG38" i="160"/>
  <c r="DG42" i="160"/>
  <c r="DQ8" i="160"/>
  <c r="DQ12" i="160"/>
  <c r="DS12" i="160" s="1"/>
  <c r="DQ16" i="160"/>
  <c r="DS16" i="160" s="1"/>
  <c r="DM47" i="160"/>
  <c r="DG49" i="160"/>
  <c r="DM59" i="160"/>
  <c r="DG35" i="160"/>
  <c r="DG39" i="160"/>
  <c r="DG43" i="160"/>
  <c r="DM20" i="160"/>
  <c r="DM28" i="160"/>
  <c r="DM8" i="160"/>
  <c r="DQ11" i="160"/>
  <c r="DS11" i="160" s="1"/>
  <c r="DG11" i="160"/>
  <c r="DM12" i="160"/>
  <c r="DQ15" i="160"/>
  <c r="DS15" i="160" s="1"/>
  <c r="DG15" i="160"/>
  <c r="DM16" i="160"/>
  <c r="DQ19" i="160"/>
  <c r="DS19" i="160" s="1"/>
  <c r="DG19" i="160"/>
  <c r="DM49" i="160"/>
  <c r="DG51" i="160"/>
  <c r="DG36" i="160"/>
  <c r="DG40" i="160"/>
  <c r="DG44" i="160"/>
  <c r="DM26" i="160"/>
  <c r="DM7" i="160"/>
  <c r="DQ10" i="160"/>
  <c r="DS10" i="160" s="1"/>
  <c r="DG10" i="160"/>
  <c r="DM11" i="160"/>
  <c r="DQ14" i="160"/>
  <c r="DS14" i="160" s="1"/>
  <c r="DG14" i="160"/>
  <c r="DM15" i="160"/>
  <c r="DQ18" i="160"/>
  <c r="DS18" i="160" s="1"/>
  <c r="DG18" i="160"/>
  <c r="DM19" i="160"/>
  <c r="DQ20" i="160"/>
  <c r="DS20" i="160" s="1"/>
  <c r="DQ21" i="160"/>
  <c r="DS21" i="160" s="1"/>
  <c r="DQ22" i="160"/>
  <c r="DS22" i="160" s="1"/>
  <c r="DQ23" i="160"/>
  <c r="DS23" i="160" s="1"/>
  <c r="DQ24" i="160"/>
  <c r="DS24" i="160" s="1"/>
  <c r="DQ25" i="160"/>
  <c r="DS25" i="160" s="1"/>
  <c r="DQ26" i="160"/>
  <c r="DS26" i="160" s="1"/>
  <c r="DQ27" i="160"/>
  <c r="DS27" i="160" s="1"/>
  <c r="DQ28" i="160"/>
  <c r="DS28" i="160" s="1"/>
  <c r="DQ29" i="160"/>
  <c r="DS29" i="160" s="1"/>
  <c r="DQ30" i="160"/>
  <c r="DS30" i="160" s="1"/>
  <c r="DQ31" i="160"/>
  <c r="DQ32" i="160"/>
  <c r="DQ33" i="160"/>
  <c r="DS33" i="160" s="1"/>
  <c r="DQ34" i="160"/>
  <c r="DS34" i="160" s="1"/>
  <c r="DQ35" i="160"/>
  <c r="DS35" i="160" s="1"/>
  <c r="DQ36" i="160"/>
  <c r="DS36" i="160" s="1"/>
  <c r="DQ37" i="160"/>
  <c r="DS37" i="160" s="1"/>
  <c r="DQ38" i="160"/>
  <c r="DS38" i="160" s="1"/>
  <c r="DQ39" i="160"/>
  <c r="DS39" i="160" s="1"/>
  <c r="DV8" i="160" s="1"/>
  <c r="DQ40" i="160"/>
  <c r="DS40" i="160" s="1"/>
  <c r="DV9" i="160" s="1"/>
  <c r="DQ41" i="160"/>
  <c r="DS41" i="160" s="1"/>
  <c r="DV10" i="160" s="1"/>
  <c r="DQ42" i="160"/>
  <c r="DS42" i="160" s="1"/>
  <c r="DV11" i="160" s="1"/>
  <c r="DQ43" i="160"/>
  <c r="DS43" i="160" s="1"/>
  <c r="DV12" i="160" s="1"/>
  <c r="DQ44" i="160"/>
  <c r="DS44" i="160" s="1"/>
  <c r="DV13" i="160" s="1"/>
  <c r="DQ45" i="160"/>
  <c r="DS45" i="160" s="1"/>
  <c r="DV14" i="160" s="1"/>
  <c r="DQ46" i="160"/>
  <c r="DS46" i="160" s="1"/>
  <c r="DV15" i="160" s="1"/>
  <c r="DQ47" i="160"/>
  <c r="DS47" i="160" s="1"/>
  <c r="DV16" i="160" s="1"/>
  <c r="DQ48" i="160"/>
  <c r="DS48" i="160" s="1"/>
  <c r="DV17" i="160" s="1"/>
  <c r="DQ49" i="160"/>
  <c r="DS49" i="160" s="1"/>
  <c r="DV18" i="160" s="1"/>
  <c r="DQ50" i="160"/>
  <c r="DS50" i="160" s="1"/>
  <c r="DV19" i="160" s="1"/>
  <c r="DQ51" i="160"/>
  <c r="DS51" i="160" s="1"/>
  <c r="DV20" i="160" s="1"/>
  <c r="DQ56" i="160"/>
  <c r="DS56" i="160" s="1"/>
  <c r="DV25" i="160" s="1"/>
  <c r="DQ57" i="160"/>
  <c r="DS57" i="160" s="1"/>
  <c r="DV26" i="160" s="1"/>
  <c r="DQ58" i="160"/>
  <c r="DS58" i="160" s="1"/>
  <c r="DV27" i="160" s="1"/>
  <c r="DQ59" i="160"/>
  <c r="DS59" i="160" s="1"/>
  <c r="DV28" i="160" s="1"/>
  <c r="DQ60" i="160"/>
  <c r="DS60" i="160" s="1"/>
  <c r="DV29" i="160" s="1"/>
  <c r="DQ61" i="160"/>
  <c r="DS61" i="160" s="1"/>
  <c r="DV30" i="160" s="1"/>
  <c r="DQ62" i="160"/>
  <c r="DS62" i="160" s="1"/>
  <c r="DV31" i="160" s="1"/>
  <c r="DQ63" i="160"/>
  <c r="DS63" i="160" s="1"/>
  <c r="DV32" i="160" s="1"/>
  <c r="DQ64" i="160"/>
  <c r="DS64" i="160" s="1"/>
  <c r="DV33" i="160" s="1"/>
  <c r="DQ65" i="160"/>
  <c r="DS65" i="160" s="1"/>
  <c r="DV34" i="160" s="1"/>
  <c r="DQ66" i="160"/>
  <c r="DS66" i="160" s="1"/>
  <c r="DV35" i="160" s="1"/>
  <c r="DS69" i="160"/>
  <c r="DV38" i="160" s="1"/>
  <c r="DS71" i="160"/>
  <c r="DV40" i="160" s="1"/>
  <c r="DQ73" i="160"/>
  <c r="DS73" i="160" s="1"/>
  <c r="DV42" i="160" s="1"/>
  <c r="DQ74" i="160"/>
  <c r="DS74" i="160" s="1"/>
  <c r="DV43" i="160" s="1"/>
  <c r="DQ75" i="160"/>
  <c r="DS75" i="160" s="1"/>
  <c r="DV44" i="160" s="1"/>
  <c r="DQ76" i="160"/>
  <c r="DS76" i="160" s="1"/>
  <c r="DV45" i="160" s="1"/>
  <c r="EF18" i="160" l="1"/>
  <c r="EG18" i="160" s="1"/>
  <c r="EJ29" i="160"/>
  <c r="EK29" i="160" s="1"/>
  <c r="EJ33" i="160"/>
  <c r="EK33" i="160" s="1"/>
  <c r="EF39" i="160"/>
  <c r="EG39" i="160" s="1"/>
  <c r="EF44" i="160"/>
  <c r="EG44" i="160" s="1"/>
  <c r="EJ34" i="160"/>
  <c r="EK34" i="160" s="1"/>
  <c r="EJ39" i="160"/>
  <c r="EK39" i="160" s="1"/>
  <c r="EF42" i="160"/>
  <c r="EG42" i="160" s="1"/>
  <c r="EJ48" i="160"/>
  <c r="EK48" i="160" s="1"/>
  <c r="EJ24" i="160"/>
  <c r="EK24" i="160" s="1"/>
  <c r="EF22" i="160"/>
  <c r="EG22" i="160" s="1"/>
  <c r="EF20" i="160"/>
  <c r="EG20" i="160" s="1"/>
  <c r="EJ16" i="160"/>
  <c r="EK16" i="160" s="1"/>
  <c r="EF19" i="160"/>
  <c r="EG19" i="160" s="1"/>
  <c r="EF21" i="160"/>
  <c r="EG21" i="160" s="1"/>
  <c r="EJ27" i="160"/>
  <c r="EK27" i="160" s="1"/>
  <c r="EF32" i="160"/>
  <c r="EG32" i="160" s="1"/>
  <c r="EJ37" i="160"/>
  <c r="EK37" i="160" s="1"/>
  <c r="EJ43" i="160"/>
  <c r="EK43" i="160" s="1"/>
  <c r="EF27" i="160"/>
  <c r="EG27" i="160" s="1"/>
  <c r="EF33" i="160"/>
  <c r="EG33" i="160" s="1"/>
  <c r="EF24" i="160"/>
  <c r="EG24" i="160" s="1"/>
  <c r="EJ11" i="160"/>
  <c r="EK11" i="160" s="1"/>
  <c r="EF45" i="160"/>
  <c r="EG45" i="160" s="1"/>
  <c r="EJ42" i="160"/>
  <c r="EK42" i="160" s="1"/>
  <c r="EF47" i="160"/>
  <c r="EG47" i="160" s="1"/>
  <c r="EF29" i="160"/>
  <c r="EG29" i="160" s="1"/>
  <c r="EJ18" i="160"/>
  <c r="EK18" i="160" s="1"/>
  <c r="EF12" i="160"/>
  <c r="EG12" i="160" s="1"/>
  <c r="EF28" i="160"/>
  <c r="EG28" i="160" s="1"/>
  <c r="EJ17" i="160"/>
  <c r="EK17" i="160" s="1"/>
  <c r="EJ15" i="160"/>
  <c r="EK15" i="160" s="1"/>
  <c r="EJ31" i="160"/>
  <c r="EK31" i="160" s="1"/>
  <c r="EJ19" i="160"/>
  <c r="EK19" i="160" s="1"/>
  <c r="EJ32" i="160"/>
  <c r="EK32" i="160" s="1"/>
  <c r="EF37" i="160"/>
  <c r="EG37" i="160" s="1"/>
  <c r="EJ44" i="160"/>
  <c r="EK44" i="160" s="1"/>
  <c r="EF25" i="160"/>
  <c r="EG25" i="160" s="1"/>
  <c r="EF26" i="160"/>
  <c r="EG26" i="160" s="1"/>
  <c r="EJ46" i="160"/>
  <c r="EK46" i="160" s="1"/>
  <c r="EJ38" i="160"/>
  <c r="EK38" i="160" s="1"/>
  <c r="EF8" i="160"/>
  <c r="EG8" i="160" s="1"/>
  <c r="EJ26" i="160"/>
  <c r="EK26" i="160" s="1"/>
  <c r="EJ13" i="160"/>
  <c r="EK13" i="160" s="1"/>
  <c r="EJ14" i="160"/>
  <c r="EK14" i="160" s="1"/>
  <c r="EF30" i="160"/>
  <c r="EG30" i="160" s="1"/>
  <c r="EF48" i="160"/>
  <c r="EG48" i="160" s="1"/>
  <c r="EF23" i="160"/>
  <c r="EG23" i="160" s="1"/>
  <c r="EF15" i="160"/>
  <c r="EG15" i="160" s="1"/>
  <c r="EF31" i="160"/>
  <c r="EG31" i="160" s="1"/>
  <c r="EF40" i="160"/>
  <c r="EG40" i="160" s="1"/>
  <c r="EF38" i="160"/>
  <c r="EG38" i="160" s="1"/>
  <c r="EJ40" i="160"/>
  <c r="EK40" i="160" s="1"/>
  <c r="EJ8" i="160"/>
  <c r="EK8" i="160" s="1"/>
  <c r="EF13" i="160"/>
  <c r="EG13" i="160" s="1"/>
  <c r="EF16" i="160"/>
  <c r="EG16" i="160" s="1"/>
  <c r="EJ9" i="160"/>
  <c r="EK9" i="160" s="1"/>
  <c r="EJ35" i="160"/>
  <c r="EK35" i="160" s="1"/>
  <c r="EJ41" i="160"/>
  <c r="EK41" i="160" s="1"/>
  <c r="EJ47" i="160"/>
  <c r="EK47" i="160" s="1"/>
  <c r="EJ21" i="160"/>
  <c r="EK21" i="160" s="1"/>
  <c r="EF10" i="160"/>
  <c r="EG10" i="160" s="1"/>
  <c r="EF14" i="160"/>
  <c r="EG14" i="160" s="1"/>
  <c r="EJ30" i="160"/>
  <c r="EK30" i="160" s="1"/>
  <c r="EF46" i="160"/>
  <c r="EG46" i="160" s="1"/>
  <c r="EJ22" i="160"/>
  <c r="EK22" i="160" s="1"/>
  <c r="EF17" i="160"/>
  <c r="EG17" i="160" s="1"/>
  <c r="EF43" i="160"/>
  <c r="EG43" i="160" s="1"/>
  <c r="EJ10" i="160"/>
  <c r="EK10" i="160" s="1"/>
  <c r="EF9" i="160"/>
  <c r="EG9" i="160" s="1"/>
  <c r="EJ28" i="160"/>
  <c r="EK28" i="160" s="1"/>
  <c r="EF11" i="160"/>
  <c r="EG11" i="160" s="1"/>
  <c r="EJ23" i="160"/>
  <c r="EK23" i="160" s="1"/>
  <c r="EF34" i="160"/>
  <c r="EG34" i="160" s="1"/>
  <c r="EF35" i="160"/>
  <c r="EG35" i="160" s="1"/>
  <c r="EF41" i="160"/>
  <c r="EG41" i="160" s="1"/>
  <c r="EJ45" i="160"/>
  <c r="EK45" i="160" s="1"/>
  <c r="EJ25" i="160"/>
  <c r="EK25" i="160" s="1"/>
  <c r="EJ36" i="160"/>
  <c r="EK36" i="160" s="1"/>
  <c r="EJ20" i="160"/>
  <c r="EK20" i="160" s="1"/>
  <c r="EF36" i="160"/>
  <c r="EG36" i="160" s="1"/>
  <c r="EJ12" i="160"/>
  <c r="EK12" i="160" s="1"/>
  <c r="DQ80" i="160"/>
  <c r="O27" i="129" s="1"/>
  <c r="AJ25" i="129"/>
  <c r="AJ13" i="129"/>
  <c r="AP19" i="129" s="1"/>
  <c r="AJ17" i="129"/>
  <c r="AI32" i="129"/>
  <c r="J7" i="177"/>
  <c r="J27" i="129"/>
  <c r="AH32" i="129"/>
  <c r="I27" i="129"/>
  <c r="I7" i="177"/>
  <c r="DM80" i="160"/>
  <c r="EV6" i="160" s="1"/>
  <c r="EW6" i="160" s="1"/>
  <c r="AI33" i="129"/>
  <c r="P27" i="129"/>
  <c r="P7" i="177"/>
  <c r="AI30" i="129"/>
  <c r="D7" i="177"/>
  <c r="D27" i="129"/>
  <c r="AH30" i="129"/>
  <c r="DG80" i="160"/>
  <c r="ER6" i="160" s="1"/>
  <c r="ES6" i="160" s="1"/>
  <c r="C27" i="129"/>
  <c r="C7" i="177"/>
  <c r="EK7" i="160"/>
  <c r="EG7" i="160"/>
  <c r="DS31" i="160"/>
  <c r="DV7" i="160" s="1"/>
  <c r="DY6" i="160" s="1"/>
  <c r="DS8" i="160"/>
  <c r="DS32" i="160"/>
  <c r="J5" i="129"/>
  <c r="P5" i="129" s="1"/>
  <c r="Q5" i="129" s="1"/>
  <c r="AD5" i="129" s="1"/>
  <c r="DX6" i="160" l="1"/>
  <c r="DZ6" i="160"/>
  <c r="AJ30" i="129"/>
  <c r="AN12" i="129" s="1"/>
  <c r="AN23" i="129" s="1"/>
  <c r="AJ32" i="129"/>
  <c r="AO22" i="129"/>
  <c r="AN22" i="129"/>
  <c r="K27" i="129"/>
  <c r="K7" i="177"/>
  <c r="E7" i="177"/>
  <c r="E27" i="129"/>
  <c r="O7" i="177"/>
  <c r="AH33" i="129"/>
  <c r="AJ33" i="129" s="1"/>
  <c r="DS80" i="160"/>
  <c r="K5" i="129"/>
  <c r="EA6" i="160" l="1"/>
  <c r="EB6" i="160" s="1"/>
  <c r="AP12" i="129"/>
  <c r="AP23" i="129" s="1"/>
  <c r="EM6" i="160"/>
  <c r="EN6" i="160" s="1"/>
  <c r="EQ6" i="160" s="1"/>
  <c r="DY21" i="160"/>
  <c r="DX21" i="160" s="1"/>
  <c r="EA21" i="160" s="1"/>
  <c r="EB21" i="160" s="1"/>
  <c r="Q27" i="129"/>
  <c r="Q7" i="177"/>
  <c r="DY11" i="160"/>
  <c r="DZ11" i="160" s="1"/>
  <c r="DY26" i="160"/>
  <c r="DZ26" i="160" s="1"/>
  <c r="DY10" i="160"/>
  <c r="DZ10" i="160" s="1"/>
  <c r="DY7" i="160"/>
  <c r="DZ7" i="160" s="1"/>
  <c r="DY31" i="160"/>
  <c r="DZ31" i="160" s="1"/>
  <c r="DY47" i="160"/>
  <c r="DX47" i="160" s="1"/>
  <c r="EA47" i="160" s="1"/>
  <c r="EB47" i="160" s="1"/>
  <c r="DY9" i="160"/>
  <c r="DZ9" i="160" s="1"/>
  <c r="DY25" i="160"/>
  <c r="DZ25" i="160" s="1"/>
  <c r="DY42" i="160"/>
  <c r="DZ42" i="160" s="1"/>
  <c r="DY20" i="160"/>
  <c r="DX20" i="160" s="1"/>
  <c r="EA20" i="160" s="1"/>
  <c r="EB20" i="160" s="1"/>
  <c r="DY41" i="160"/>
  <c r="DX41" i="160" s="1"/>
  <c r="EA41" i="160" s="1"/>
  <c r="EB41" i="160" s="1"/>
  <c r="DY37" i="160"/>
  <c r="DX37" i="160" s="1"/>
  <c r="EA37" i="160" s="1"/>
  <c r="EB37" i="160" s="1"/>
  <c r="DY15" i="160"/>
  <c r="DX15" i="160" s="1"/>
  <c r="EA15" i="160" s="1"/>
  <c r="EB15" i="160" s="1"/>
  <c r="DY36" i="160"/>
  <c r="DX36" i="160" s="1"/>
  <c r="EA36" i="160" s="1"/>
  <c r="EB36" i="160" s="1"/>
  <c r="DY46" i="160"/>
  <c r="DY19" i="160"/>
  <c r="DZ19" i="160" s="1"/>
  <c r="DY43" i="160"/>
  <c r="DZ43" i="160" s="1"/>
  <c r="DY14" i="160"/>
  <c r="DZ14" i="160" s="1"/>
  <c r="DY24" i="160"/>
  <c r="DZ24" i="160" s="1"/>
  <c r="DY45" i="160"/>
  <c r="DX45" i="160" s="1"/>
  <c r="EA45" i="160" s="1"/>
  <c r="EB45" i="160" s="1"/>
  <c r="DY30" i="160"/>
  <c r="DY40" i="160"/>
  <c r="DX40" i="160" s="1"/>
  <c r="EA40" i="160" s="1"/>
  <c r="EB40" i="160" s="1"/>
  <c r="DY34" i="160"/>
  <c r="DX34" i="160" s="1"/>
  <c r="EA34" i="160" s="1"/>
  <c r="EB34" i="160" s="1"/>
  <c r="DY35" i="160"/>
  <c r="DZ35" i="160" s="1"/>
  <c r="DY33" i="160"/>
  <c r="DY32" i="160"/>
  <c r="DY44" i="160"/>
  <c r="DY8" i="160"/>
  <c r="DZ8" i="160" s="1"/>
  <c r="DY22" i="160"/>
  <c r="DZ22" i="160" s="1"/>
  <c r="DY13" i="160"/>
  <c r="DZ13" i="160" s="1"/>
  <c r="DY17" i="160"/>
  <c r="DX17" i="160" s="1"/>
  <c r="EA17" i="160" s="1"/>
  <c r="EB17" i="160" s="1"/>
  <c r="DY23" i="160"/>
  <c r="DX23" i="160" s="1"/>
  <c r="EA23" i="160" s="1"/>
  <c r="EB23" i="160" s="1"/>
  <c r="DY28" i="160"/>
  <c r="DY12" i="160"/>
  <c r="DZ12" i="160" s="1"/>
  <c r="DY29" i="160"/>
  <c r="DX29" i="160" s="1"/>
  <c r="EA29" i="160" s="1"/>
  <c r="EB29" i="160" s="1"/>
  <c r="DY39" i="160"/>
  <c r="DY16" i="160"/>
  <c r="DY38" i="160"/>
  <c r="DX38" i="160" s="1"/>
  <c r="EA38" i="160" s="1"/>
  <c r="EB38" i="160" s="1"/>
  <c r="DY48" i="160"/>
  <c r="DY27" i="160"/>
  <c r="DY18" i="160"/>
  <c r="AI9" i="129"/>
  <c r="DZ21" i="160" l="1"/>
  <c r="EC21" i="160" s="1"/>
  <c r="DZ47" i="160"/>
  <c r="EC47" i="160" s="1"/>
  <c r="DZ20" i="160"/>
  <c r="EC20" i="160" s="1"/>
  <c r="DX11" i="160"/>
  <c r="EA11" i="160" s="1"/>
  <c r="EB11" i="160" s="1"/>
  <c r="EC11" i="160" s="1"/>
  <c r="DZ37" i="160"/>
  <c r="EC37" i="160" s="1"/>
  <c r="DZ40" i="160"/>
  <c r="EC40" i="160" s="1"/>
  <c r="DX43" i="160"/>
  <c r="EA43" i="160" s="1"/>
  <c r="EB43" i="160" s="1"/>
  <c r="EC43" i="160" s="1"/>
  <c r="DZ36" i="160"/>
  <c r="EC36" i="160" s="1"/>
  <c r="DX31" i="160"/>
  <c r="EA31" i="160" s="1"/>
  <c r="EB31" i="160" s="1"/>
  <c r="EC31" i="160" s="1"/>
  <c r="DX14" i="160"/>
  <c r="EA14" i="160" s="1"/>
  <c r="EB14" i="160" s="1"/>
  <c r="EC14" i="160" s="1"/>
  <c r="DX25" i="160"/>
  <c r="EA25" i="160" s="1"/>
  <c r="EB25" i="160" s="1"/>
  <c r="EC25" i="160" s="1"/>
  <c r="DX13" i="160"/>
  <c r="EA13" i="160" s="1"/>
  <c r="EB13" i="160" s="1"/>
  <c r="EC13" i="160" s="1"/>
  <c r="DZ45" i="160"/>
  <c r="EC45" i="160" s="1"/>
  <c r="DX8" i="160"/>
  <c r="EA8" i="160" s="1"/>
  <c r="EB8" i="160" s="1"/>
  <c r="EC8" i="160" s="1"/>
  <c r="DX9" i="160"/>
  <c r="EA9" i="160" s="1"/>
  <c r="EB9" i="160" s="1"/>
  <c r="EC9" i="160" s="1"/>
  <c r="DX24" i="160"/>
  <c r="EA24" i="160" s="1"/>
  <c r="EB24" i="160" s="1"/>
  <c r="EC24" i="160" s="1"/>
  <c r="DX10" i="160"/>
  <c r="EA10" i="160" s="1"/>
  <c r="EB10" i="160" s="1"/>
  <c r="EC10" i="160" s="1"/>
  <c r="DX26" i="160"/>
  <c r="EA26" i="160" s="1"/>
  <c r="EB26" i="160" s="1"/>
  <c r="EC26" i="160" s="1"/>
  <c r="DZ34" i="160"/>
  <c r="EC34" i="160" s="1"/>
  <c r="DZ17" i="160"/>
  <c r="EC17" i="160" s="1"/>
  <c r="DZ15" i="160"/>
  <c r="EC15" i="160" s="1"/>
  <c r="DX19" i="160"/>
  <c r="EA19" i="160" s="1"/>
  <c r="EB19" i="160" s="1"/>
  <c r="EC19" i="160" s="1"/>
  <c r="DX7" i="160"/>
  <c r="EA7" i="160" s="1"/>
  <c r="EB7" i="160" s="1"/>
  <c r="EC7" i="160" s="1"/>
  <c r="DX42" i="160"/>
  <c r="EA42" i="160" s="1"/>
  <c r="EB42" i="160" s="1"/>
  <c r="EC42" i="160" s="1"/>
  <c r="DZ41" i="160"/>
  <c r="EC41" i="160" s="1"/>
  <c r="DX46" i="160"/>
  <c r="EA46" i="160" s="1"/>
  <c r="EB46" i="160" s="1"/>
  <c r="DZ46" i="160"/>
  <c r="DZ29" i="160"/>
  <c r="EC29" i="160" s="1"/>
  <c r="DX35" i="160"/>
  <c r="EA35" i="160" s="1"/>
  <c r="EB35" i="160" s="1"/>
  <c r="EC35" i="160" s="1"/>
  <c r="DX22" i="160"/>
  <c r="EA22" i="160" s="1"/>
  <c r="EB22" i="160" s="1"/>
  <c r="EC22" i="160" s="1"/>
  <c r="DZ38" i="160"/>
  <c r="EC38" i="160" s="1"/>
  <c r="DZ23" i="160"/>
  <c r="EC23" i="160" s="1"/>
  <c r="DZ30" i="160"/>
  <c r="DX30" i="160"/>
  <c r="EA30" i="160" s="1"/>
  <c r="EB30" i="160" s="1"/>
  <c r="DX32" i="160"/>
  <c r="EA32" i="160" s="1"/>
  <c r="EB32" i="160" s="1"/>
  <c r="DZ32" i="160"/>
  <c r="DZ44" i="160"/>
  <c r="DX44" i="160"/>
  <c r="EA44" i="160" s="1"/>
  <c r="EB44" i="160" s="1"/>
  <c r="DZ33" i="160"/>
  <c r="DX33" i="160"/>
  <c r="EA33" i="160" s="1"/>
  <c r="EB33" i="160" s="1"/>
  <c r="DZ28" i="160"/>
  <c r="DX28" i="160"/>
  <c r="EA28" i="160" s="1"/>
  <c r="EB28" i="160" s="1"/>
  <c r="DX12" i="160"/>
  <c r="EA12" i="160" s="1"/>
  <c r="EB12" i="160" s="1"/>
  <c r="EC12" i="160" s="1"/>
  <c r="DZ16" i="160"/>
  <c r="DX16" i="160"/>
  <c r="EA16" i="160" s="1"/>
  <c r="EB16" i="160" s="1"/>
  <c r="DX39" i="160"/>
  <c r="EA39" i="160" s="1"/>
  <c r="EB39" i="160" s="1"/>
  <c r="DZ39" i="160"/>
  <c r="DZ18" i="160"/>
  <c r="DX18" i="160"/>
  <c r="EA18" i="160" s="1"/>
  <c r="EB18" i="160" s="1"/>
  <c r="DX27" i="160"/>
  <c r="EA27" i="160" s="1"/>
  <c r="EB27" i="160" s="1"/>
  <c r="DZ27" i="160"/>
  <c r="DX48" i="160"/>
  <c r="EA48" i="160" s="1"/>
  <c r="EB48" i="160" s="1"/>
  <c r="DZ48" i="160"/>
  <c r="AD27" i="129"/>
  <c r="AJ9" i="129"/>
  <c r="Q25" i="129"/>
  <c r="AD25" i="129" s="1"/>
  <c r="Q24" i="129"/>
  <c r="AD24" i="129" s="1"/>
  <c r="Q23" i="129"/>
  <c r="AD23" i="129" s="1"/>
  <c r="Q22" i="129"/>
  <c r="AD22" i="129" s="1"/>
  <c r="Q21" i="129"/>
  <c r="AD21" i="129" s="1"/>
  <c r="Q20" i="129"/>
  <c r="AD20" i="129" s="1"/>
  <c r="Q19" i="129"/>
  <c r="AD19" i="129" s="1"/>
  <c r="Q18" i="129"/>
  <c r="AD18" i="129" s="1"/>
  <c r="Q17" i="129"/>
  <c r="AD17" i="129" s="1"/>
  <c r="Q16" i="129"/>
  <c r="AD16" i="129" s="1"/>
  <c r="Q15" i="129"/>
  <c r="AD15" i="129" s="1"/>
  <c r="Q14" i="129"/>
  <c r="AD14" i="129" s="1"/>
  <c r="Q13" i="129"/>
  <c r="AD13" i="129" s="1"/>
  <c r="Q12" i="129"/>
  <c r="AD12" i="129" s="1"/>
  <c r="Q11" i="129"/>
  <c r="AD11" i="129" s="1"/>
  <c r="Q10" i="129"/>
  <c r="AD10" i="129" s="1"/>
  <c r="Q8" i="129"/>
  <c r="AD8" i="129" s="1"/>
  <c r="Q7" i="129"/>
  <c r="AD7" i="129" s="1"/>
  <c r="EC6" i="160" l="1"/>
  <c r="AO18" i="129"/>
  <c r="AN18" i="129"/>
  <c r="EC46" i="160"/>
  <c r="EC30" i="160"/>
  <c r="EC44" i="160"/>
  <c r="EC33" i="160"/>
  <c r="EC32" i="160"/>
  <c r="EC39" i="160"/>
  <c r="EC48" i="160"/>
  <c r="EC28" i="160"/>
  <c r="EC27" i="160"/>
  <c r="EC16" i="160"/>
  <c r="EC18" i="160"/>
  <c r="EV18" i="160"/>
  <c r="EW18" i="160" s="1"/>
  <c r="EV10" i="160"/>
  <c r="EW10" i="160" s="1"/>
  <c r="EV29" i="160"/>
  <c r="EW29" i="160" s="1"/>
  <c r="EV21" i="160"/>
  <c r="EW21" i="160" s="1"/>
  <c r="EV38" i="160"/>
  <c r="EW38" i="160" s="1"/>
  <c r="EV48" i="160"/>
  <c r="EW48" i="160" s="1"/>
  <c r="EV17" i="160"/>
  <c r="EW17" i="160" s="1"/>
  <c r="EV9" i="160"/>
  <c r="EW9" i="160" s="1"/>
  <c r="EV28" i="160"/>
  <c r="EW28" i="160" s="1"/>
  <c r="EV20" i="160"/>
  <c r="EW20" i="160" s="1"/>
  <c r="EV37" i="160"/>
  <c r="EW37" i="160" s="1"/>
  <c r="EV47" i="160"/>
  <c r="EW47" i="160" s="1"/>
  <c r="EV11" i="160"/>
  <c r="EW11" i="160" s="1"/>
  <c r="EV16" i="160"/>
  <c r="EW16" i="160" s="1"/>
  <c r="EV8" i="160"/>
  <c r="EW8" i="160" s="1"/>
  <c r="EV27" i="160"/>
  <c r="EW27" i="160" s="1"/>
  <c r="EV44" i="160"/>
  <c r="EW44" i="160" s="1"/>
  <c r="EV36" i="160"/>
  <c r="EW36" i="160" s="1"/>
  <c r="EV46" i="160"/>
  <c r="EW46" i="160" s="1"/>
  <c r="EV19" i="160"/>
  <c r="EW19" i="160" s="1"/>
  <c r="EV22" i="160"/>
  <c r="EW22" i="160" s="1"/>
  <c r="EV15" i="160"/>
  <c r="EW15" i="160" s="1"/>
  <c r="EV7" i="160"/>
  <c r="EW7" i="160" s="1"/>
  <c r="EV26" i="160"/>
  <c r="EW26" i="160" s="1"/>
  <c r="EV43" i="160"/>
  <c r="EW43" i="160" s="1"/>
  <c r="EV35" i="160"/>
  <c r="EW35" i="160" s="1"/>
  <c r="EV45" i="160"/>
  <c r="EW45" i="160" s="1"/>
  <c r="EV14" i="160"/>
  <c r="EW14" i="160" s="1"/>
  <c r="EV25" i="160"/>
  <c r="EW25" i="160" s="1"/>
  <c r="EV42" i="160"/>
  <c r="EW42" i="160" s="1"/>
  <c r="EV34" i="160"/>
  <c r="EW34" i="160" s="1"/>
  <c r="EV30" i="160"/>
  <c r="EW30" i="160" s="1"/>
  <c r="EV13" i="160"/>
  <c r="EW13" i="160" s="1"/>
  <c r="EV32" i="160"/>
  <c r="EW32" i="160" s="1"/>
  <c r="EV24" i="160"/>
  <c r="EW24" i="160" s="1"/>
  <c r="EV41" i="160"/>
  <c r="EW41" i="160" s="1"/>
  <c r="EV33" i="160"/>
  <c r="EW33" i="160" s="1"/>
  <c r="EV12" i="160"/>
  <c r="EW12" i="160" s="1"/>
  <c r="EV31" i="160"/>
  <c r="EW31" i="160" s="1"/>
  <c r="EV23" i="160"/>
  <c r="EW23" i="160" s="1"/>
  <c r="EV40" i="160"/>
  <c r="EW40" i="160" s="1"/>
  <c r="EV39" i="160"/>
  <c r="EW39" i="160" s="1"/>
  <c r="ER8" i="160" l="1"/>
  <c r="ES8" i="160" s="1"/>
  <c r="ER11" i="160"/>
  <c r="ES11" i="160" s="1"/>
  <c r="ER47" i="160"/>
  <c r="ES47" i="160" s="1"/>
  <c r="ER38" i="160"/>
  <c r="ES38" i="160" s="1"/>
  <c r="ER41" i="160"/>
  <c r="ES41" i="160" s="1"/>
  <c r="ER33" i="160"/>
  <c r="ES33" i="160" s="1"/>
  <c r="ER12" i="160"/>
  <c r="ES12" i="160" s="1"/>
  <c r="ER28" i="160"/>
  <c r="ES28" i="160" s="1"/>
  <c r="ER14" i="160"/>
  <c r="ES14" i="160" s="1"/>
  <c r="ER43" i="160"/>
  <c r="ES43" i="160" s="1"/>
  <c r="ER10" i="160"/>
  <c r="ES10" i="160" s="1"/>
  <c r="ER48" i="160"/>
  <c r="ES48" i="160" s="1"/>
  <c r="ER7" i="160"/>
  <c r="ES7" i="160" s="1"/>
  <c r="ER44" i="160"/>
  <c r="ES44" i="160" s="1"/>
  <c r="ER22" i="160"/>
  <c r="ES22" i="160" s="1"/>
  <c r="ER23" i="160"/>
  <c r="ES23" i="160" s="1"/>
  <c r="ER17" i="160"/>
  <c r="ES17" i="160" s="1"/>
  <c r="ER46" i="160"/>
  <c r="ES46" i="160" s="1"/>
  <c r="ER16" i="160"/>
  <c r="ES16" i="160" s="1"/>
  <c r="ER42" i="160"/>
  <c r="ES42" i="160" s="1"/>
  <c r="ER31" i="160"/>
  <c r="ES31" i="160" s="1"/>
  <c r="ER36" i="160"/>
  <c r="ES36" i="160" s="1"/>
  <c r="ER21" i="160"/>
  <c r="ES21" i="160" s="1"/>
  <c r="ER19" i="160"/>
  <c r="ES19" i="160" s="1"/>
  <c r="ER32" i="160"/>
  <c r="ES32" i="160" s="1"/>
  <c r="ER25" i="160"/>
  <c r="ES25" i="160" s="1"/>
  <c r="ER34" i="160"/>
  <c r="ES34" i="160" s="1"/>
  <c r="ER29" i="160"/>
  <c r="ES29" i="160" s="1"/>
  <c r="ER15" i="160"/>
  <c r="ES15" i="160" s="1"/>
  <c r="ER37" i="160"/>
  <c r="ES37" i="160" s="1"/>
  <c r="ER27" i="160"/>
  <c r="ES27" i="160" s="1"/>
  <c r="ER18" i="160"/>
  <c r="ES18" i="160" s="1"/>
  <c r="ER35" i="160"/>
  <c r="ES35" i="160" s="1"/>
  <c r="ER39" i="160"/>
  <c r="ES39" i="160" s="1"/>
  <c r="ER30" i="160"/>
  <c r="ES30" i="160" s="1"/>
  <c r="ER40" i="160"/>
  <c r="ES40" i="160" s="1"/>
  <c r="ER24" i="160"/>
  <c r="ES24" i="160" s="1"/>
  <c r="ER20" i="160"/>
  <c r="ES20" i="160" s="1"/>
  <c r="ER26" i="160"/>
  <c r="ES26" i="160" s="1"/>
  <c r="ER13" i="160"/>
  <c r="ES13" i="160" s="1"/>
  <c r="ER9" i="160"/>
  <c r="ES9" i="160" s="1"/>
  <c r="ER45" i="160"/>
  <c r="ES45" i="160" s="1"/>
  <c r="EM37" i="160" l="1"/>
  <c r="EN37" i="160" s="1"/>
  <c r="EQ37" i="160" s="1"/>
  <c r="EM29" i="160"/>
  <c r="EN29" i="160" s="1"/>
  <c r="EQ29" i="160" s="1"/>
  <c r="EM15" i="160"/>
  <c r="EN15" i="160" s="1"/>
  <c r="EQ15" i="160" s="1"/>
  <c r="EM25" i="160"/>
  <c r="EN25" i="160" s="1"/>
  <c r="EQ25" i="160" s="1"/>
  <c r="EM32" i="160"/>
  <c r="EN32" i="160" s="1"/>
  <c r="EQ32" i="160" s="1"/>
  <c r="EM48" i="160"/>
  <c r="EN48" i="160" s="1"/>
  <c r="EQ48" i="160" s="1"/>
  <c r="EM8" i="160"/>
  <c r="EN8" i="160" s="1"/>
  <c r="EQ8" i="160" s="1"/>
  <c r="EM43" i="160"/>
  <c r="EN43" i="160" s="1"/>
  <c r="EQ43" i="160" s="1"/>
  <c r="EM16" i="160"/>
  <c r="EN16" i="160" s="1"/>
  <c r="EQ16" i="160" s="1"/>
  <c r="EM27" i="160"/>
  <c r="EN27" i="160" s="1"/>
  <c r="EQ27" i="160" s="1"/>
  <c r="EM44" i="160"/>
  <c r="EN44" i="160" s="1"/>
  <c r="EQ44" i="160" s="1"/>
  <c r="EM42" i="160"/>
  <c r="EN42" i="160" s="1"/>
  <c r="EQ42" i="160" s="1"/>
  <c r="EM7" i="160"/>
  <c r="EN7" i="160" s="1"/>
  <c r="EQ7" i="160" s="1"/>
  <c r="EM28" i="160"/>
  <c r="EN28" i="160" s="1"/>
  <c r="EQ28" i="160" s="1"/>
  <c r="EM20" i="160"/>
  <c r="EN20" i="160" s="1"/>
  <c r="EQ20" i="160" s="1"/>
  <c r="EM22" i="160"/>
  <c r="EN22" i="160" s="1"/>
  <c r="EQ22" i="160" s="1"/>
  <c r="EM17" i="160"/>
  <c r="EN17" i="160" s="1"/>
  <c r="EQ17" i="160" s="1"/>
  <c r="EM33" i="160"/>
  <c r="EN33" i="160" s="1"/>
  <c r="EQ33" i="160" s="1"/>
  <c r="EM41" i="160"/>
  <c r="EN41" i="160" s="1"/>
  <c r="EQ41" i="160" s="1"/>
  <c r="EM38" i="160"/>
  <c r="EN38" i="160" s="1"/>
  <c r="EQ38" i="160" s="1"/>
  <c r="EM21" i="160"/>
  <c r="EN21" i="160" s="1"/>
  <c r="EQ21" i="160" s="1"/>
  <c r="EM39" i="160"/>
  <c r="EN39" i="160" s="1"/>
  <c r="EQ39" i="160" s="1"/>
  <c r="EM35" i="160"/>
  <c r="EN35" i="160" s="1"/>
  <c r="EQ35" i="160" s="1"/>
  <c r="EM45" i="160"/>
  <c r="EN45" i="160" s="1"/>
  <c r="EQ45" i="160" s="1"/>
  <c r="EM47" i="160"/>
  <c r="EN47" i="160" s="1"/>
  <c r="EQ47" i="160" s="1"/>
  <c r="EM13" i="160"/>
  <c r="EN13" i="160" s="1"/>
  <c r="EQ13" i="160" s="1"/>
  <c r="EM36" i="160"/>
  <c r="EN36" i="160" s="1"/>
  <c r="EQ36" i="160" s="1"/>
  <c r="EM23" i="160"/>
  <c r="EN23" i="160" s="1"/>
  <c r="EQ23" i="160" s="1"/>
  <c r="EM34" i="160"/>
  <c r="EN34" i="160" s="1"/>
  <c r="EQ34" i="160" s="1"/>
  <c r="EM30" i="160"/>
  <c r="EN30" i="160" s="1"/>
  <c r="EQ30" i="160" s="1"/>
  <c r="EM24" i="160"/>
  <c r="EN24" i="160" s="1"/>
  <c r="EQ24" i="160" s="1"/>
  <c r="EM19" i="160"/>
  <c r="EN19" i="160" s="1"/>
  <c r="EQ19" i="160" s="1"/>
  <c r="EM31" i="160"/>
  <c r="EN31" i="160" s="1"/>
  <c r="EQ31" i="160" s="1"/>
  <c r="EM26" i="160"/>
  <c r="EN26" i="160" s="1"/>
  <c r="EQ26" i="160" s="1"/>
  <c r="EM46" i="160"/>
  <c r="EN46" i="160" s="1"/>
  <c r="EQ46" i="160" s="1"/>
  <c r="EM40" i="160"/>
  <c r="EN40" i="160" s="1"/>
  <c r="EQ40" i="160" s="1"/>
  <c r="EM12" i="160"/>
  <c r="EN12" i="160" s="1"/>
  <c r="EQ12" i="160" s="1"/>
  <c r="EM10" i="160"/>
  <c r="EN10" i="160" s="1"/>
  <c r="EQ10" i="160" s="1"/>
  <c r="EM18" i="160"/>
  <c r="EN18" i="160" s="1"/>
  <c r="EQ18" i="160" s="1"/>
  <c r="EM14" i="160"/>
  <c r="EN14" i="160" s="1"/>
  <c r="EQ14" i="160" s="1"/>
  <c r="EM9" i="160"/>
  <c r="EN9" i="160" s="1"/>
  <c r="EQ9" i="160" s="1"/>
  <c r="EM11" i="160"/>
  <c r="EN11" i="160" s="1"/>
  <c r="EQ11" i="160" s="1"/>
</calcChain>
</file>

<file path=xl/sharedStrings.xml><?xml version="1.0" encoding="utf-8"?>
<sst xmlns="http://schemas.openxmlformats.org/spreadsheetml/2006/main" count="778" uniqueCount="209">
  <si>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</si>
  <si>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</si>
  <si>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</si>
  <si>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</si>
  <si>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</si>
  <si>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</si>
  <si>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</si>
  <si>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</si>
  <si>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</si>
  <si>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</si>
  <si>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</si>
  <si>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</si>
  <si>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</si>
  <si>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</si>
  <si>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</si>
  <si>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</si>
  <si>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</si>
  <si>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</si>
  <si>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</si>
  <si>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</si>
  <si>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</si>
  <si>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</si>
  <si>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</si>
  <si>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</si>
  <si>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</si>
  <si>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</si>
  <si>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</si>
  <si>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</si>
  <si>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</si>
  <si>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</si>
  <si>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</si>
  <si>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</si>
  <si>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</si>
  <si>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</si>
  <si>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</si>
  <si>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</si>
  <si>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</si>
  <si>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</si>
  <si>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</si>
  <si>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</si>
  <si>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</si>
  <si>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</si>
  <si>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</si>
  <si>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</si>
  <si>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</si>
  <si>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</si>
  <si>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</si>
  <si>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</si>
  <si>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</si>
  <si>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</si>
  <si>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</si>
  <si>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</si>
  <si>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</si>
  <si>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</si>
  <si>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</si>
  <si>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</si>
  <si>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</si>
  <si>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全体</t>
    <rPh sb="0" eb="2">
      <t>ゼンタイ</t>
    </rPh>
    <phoneticPr fontId="3"/>
  </si>
  <si>
    <t>65歳～69歳</t>
    <rPh sb="2" eb="3">
      <t>サイ</t>
    </rPh>
    <rPh sb="6" eb="7">
      <t>サイ</t>
    </rPh>
    <phoneticPr fontId="3"/>
  </si>
  <si>
    <t>70歳～74歳</t>
    <rPh sb="2" eb="3">
      <t>サイ</t>
    </rPh>
    <rPh sb="6" eb="7">
      <t>サイ</t>
    </rPh>
    <phoneticPr fontId="3"/>
  </si>
  <si>
    <t>75歳～79歳</t>
    <rPh sb="2" eb="3">
      <t>サイ</t>
    </rPh>
    <rPh sb="6" eb="7">
      <t>サイ</t>
    </rPh>
    <phoneticPr fontId="3"/>
  </si>
  <si>
    <t>80歳～84歳</t>
    <rPh sb="2" eb="3">
      <t>サイ</t>
    </rPh>
    <rPh sb="6" eb="7">
      <t>サイ</t>
    </rPh>
    <phoneticPr fontId="3"/>
  </si>
  <si>
    <t>85歳～89歳</t>
    <rPh sb="2" eb="3">
      <t>サイ</t>
    </rPh>
    <rPh sb="6" eb="7">
      <t>サイ</t>
    </rPh>
    <phoneticPr fontId="3"/>
  </si>
  <si>
    <t>90歳～94歳</t>
    <rPh sb="2" eb="3">
      <t>サイ</t>
    </rPh>
    <rPh sb="6" eb="7">
      <t>サイ</t>
    </rPh>
    <phoneticPr fontId="3"/>
  </si>
  <si>
    <t>95歳～</t>
    <rPh sb="2" eb="3">
      <t>サイ</t>
    </rPh>
    <phoneticPr fontId="3"/>
  </si>
  <si>
    <t>受診者数(人)</t>
    <rPh sb="0" eb="3">
      <t>ジュシンシャ</t>
    </rPh>
    <rPh sb="3" eb="4">
      <t>スウ</t>
    </rPh>
    <phoneticPr fontId="3"/>
  </si>
  <si>
    <t>対象者数(人)</t>
    <rPh sb="0" eb="3">
      <t>タイショウシャ</t>
    </rPh>
    <rPh sb="3" eb="4">
      <t>スウ</t>
    </rPh>
    <phoneticPr fontId="3"/>
  </si>
  <si>
    <t>合計</t>
    <rPh sb="0" eb="2">
      <t>ゴウケイ</t>
    </rPh>
    <phoneticPr fontId="3"/>
  </si>
  <si>
    <t>65歳</t>
    <rPh sb="2" eb="3">
      <t>サイ</t>
    </rPh>
    <phoneticPr fontId="3"/>
  </si>
  <si>
    <t>66歳</t>
    <rPh sb="2" eb="3">
      <t>サイ</t>
    </rPh>
    <phoneticPr fontId="3"/>
  </si>
  <si>
    <t>67歳</t>
    <rPh sb="2" eb="3">
      <t>サイ</t>
    </rPh>
    <phoneticPr fontId="3"/>
  </si>
  <si>
    <t>68歳</t>
    <rPh sb="2" eb="3">
      <t>サイ</t>
    </rPh>
    <phoneticPr fontId="3"/>
  </si>
  <si>
    <t>69歳</t>
    <rPh sb="2" eb="3">
      <t>サイ</t>
    </rPh>
    <phoneticPr fontId="3"/>
  </si>
  <si>
    <t>70歳</t>
    <rPh sb="2" eb="3">
      <t>サイ</t>
    </rPh>
    <phoneticPr fontId="3"/>
  </si>
  <si>
    <t>71歳</t>
    <rPh sb="2" eb="3">
      <t>サイ</t>
    </rPh>
    <phoneticPr fontId="3"/>
  </si>
  <si>
    <t>72歳</t>
    <rPh sb="2" eb="3">
      <t>サイ</t>
    </rPh>
    <phoneticPr fontId="3"/>
  </si>
  <si>
    <t>73歳</t>
    <rPh sb="2" eb="3">
      <t>サイ</t>
    </rPh>
    <phoneticPr fontId="3"/>
  </si>
  <si>
    <t>74歳</t>
    <rPh sb="2" eb="3">
      <t>サイ</t>
    </rPh>
    <phoneticPr fontId="3"/>
  </si>
  <si>
    <t>75歳</t>
    <rPh sb="2" eb="3">
      <t>サイ</t>
    </rPh>
    <phoneticPr fontId="3"/>
  </si>
  <si>
    <t>76歳</t>
    <rPh sb="2" eb="3">
      <t>サイ</t>
    </rPh>
    <phoneticPr fontId="3"/>
  </si>
  <si>
    <t>77歳</t>
    <rPh sb="2" eb="3">
      <t>サイ</t>
    </rPh>
    <phoneticPr fontId="3"/>
  </si>
  <si>
    <t>78歳</t>
    <rPh sb="2" eb="3">
      <t>サイ</t>
    </rPh>
    <phoneticPr fontId="3"/>
  </si>
  <si>
    <t>79歳</t>
    <rPh sb="2" eb="3">
      <t>サイ</t>
    </rPh>
    <phoneticPr fontId="3"/>
  </si>
  <si>
    <t>80歳</t>
    <rPh sb="2" eb="3">
      <t>サイ</t>
    </rPh>
    <phoneticPr fontId="3"/>
  </si>
  <si>
    <t>81歳</t>
    <rPh sb="2" eb="3">
      <t>サイ</t>
    </rPh>
    <phoneticPr fontId="3"/>
  </si>
  <si>
    <t>82歳</t>
    <rPh sb="2" eb="3">
      <t>サイ</t>
    </rPh>
    <phoneticPr fontId="3"/>
  </si>
  <si>
    <t>83歳</t>
    <rPh sb="2" eb="3">
      <t>サイ</t>
    </rPh>
    <phoneticPr fontId="3"/>
  </si>
  <si>
    <t>84歳</t>
    <rPh sb="2" eb="3">
      <t>サイ</t>
    </rPh>
    <phoneticPr fontId="3"/>
  </si>
  <si>
    <t>85歳</t>
    <rPh sb="2" eb="3">
      <t>サイ</t>
    </rPh>
    <phoneticPr fontId="3"/>
  </si>
  <si>
    <t>86歳</t>
    <rPh sb="2" eb="3">
      <t>サイ</t>
    </rPh>
    <phoneticPr fontId="3"/>
  </si>
  <si>
    <t>87歳</t>
    <rPh sb="2" eb="3">
      <t>サイ</t>
    </rPh>
    <phoneticPr fontId="3"/>
  </si>
  <si>
    <t>88歳</t>
    <rPh sb="2" eb="3">
      <t>サイ</t>
    </rPh>
    <phoneticPr fontId="3"/>
  </si>
  <si>
    <t>89歳</t>
    <rPh sb="2" eb="3">
      <t>サイ</t>
    </rPh>
    <phoneticPr fontId="3"/>
  </si>
  <si>
    <t>90歳</t>
    <rPh sb="2" eb="3">
      <t>サイ</t>
    </rPh>
    <phoneticPr fontId="3"/>
  </si>
  <si>
    <t>91歳</t>
    <rPh sb="2" eb="3">
      <t>サイ</t>
    </rPh>
    <phoneticPr fontId="3"/>
  </si>
  <si>
    <t>92歳</t>
    <rPh sb="2" eb="3">
      <t>サイ</t>
    </rPh>
    <phoneticPr fontId="3"/>
  </si>
  <si>
    <t>93歳</t>
    <rPh sb="2" eb="3">
      <t>サイ</t>
    </rPh>
    <phoneticPr fontId="3"/>
  </si>
  <si>
    <t>94歳</t>
    <rPh sb="2" eb="3">
      <t>サイ</t>
    </rPh>
    <phoneticPr fontId="3"/>
  </si>
  <si>
    <t>95歳</t>
    <rPh sb="2" eb="3">
      <t>サイ</t>
    </rPh>
    <phoneticPr fontId="3"/>
  </si>
  <si>
    <t>96歳</t>
    <rPh sb="2" eb="3">
      <t>サイ</t>
    </rPh>
    <phoneticPr fontId="3"/>
  </si>
  <si>
    <t>97歳</t>
    <rPh sb="2" eb="3">
      <t>サイ</t>
    </rPh>
    <phoneticPr fontId="3"/>
  </si>
  <si>
    <t>98歳</t>
    <rPh sb="2" eb="3">
      <t>サイ</t>
    </rPh>
    <phoneticPr fontId="3"/>
  </si>
  <si>
    <t>99歳</t>
    <rPh sb="2" eb="3">
      <t>サイ</t>
    </rPh>
    <phoneticPr fontId="3"/>
  </si>
  <si>
    <t>100歳</t>
    <rPh sb="3" eb="4">
      <t>サイ</t>
    </rPh>
    <phoneticPr fontId="3"/>
  </si>
  <si>
    <t>101歳</t>
    <rPh sb="3" eb="4">
      <t>サイ</t>
    </rPh>
    <phoneticPr fontId="3"/>
  </si>
  <si>
    <t>102歳</t>
    <rPh sb="3" eb="4">
      <t>サイ</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</si>
  <si>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</si>
  <si>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</si>
  <si>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</si>
  <si>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</si>
  <si>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</si>
  <si>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</si>
  <si>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</si>
  <si>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</si>
  <si>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</si>
  <si>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</si>
  <si>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</si>
  <si>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</si>
  <si>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</si>
  <si>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</si>
  <si>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</si>
  <si>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</si>
  <si>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</si>
  <si>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</si>
  <si>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103歳</t>
    <rPh sb="3" eb="4">
      <t>サイ</t>
    </rPh>
    <phoneticPr fontId="3"/>
  </si>
  <si>
    <t>104歳</t>
    <rPh sb="3" eb="4">
      <t>サイ</t>
    </rPh>
    <phoneticPr fontId="3"/>
  </si>
  <si>
    <t>105歳</t>
    <rPh sb="3" eb="4">
      <t>サイ</t>
    </rPh>
    <phoneticPr fontId="3"/>
  </si>
  <si>
    <t>106歳</t>
    <rPh sb="3" eb="4">
      <t>サイ</t>
    </rPh>
    <phoneticPr fontId="3"/>
  </si>
  <si>
    <t>107歳</t>
    <rPh sb="3" eb="4">
      <t>サイ</t>
    </rPh>
    <phoneticPr fontId="3"/>
  </si>
  <si>
    <t>108歳</t>
    <rPh sb="3" eb="4">
      <t>サイ</t>
    </rPh>
    <phoneticPr fontId="3"/>
  </si>
  <si>
    <t>109歳</t>
    <rPh sb="3" eb="4">
      <t>サイ</t>
    </rPh>
    <phoneticPr fontId="3"/>
  </si>
  <si>
    <t>110歳</t>
    <rPh sb="3" eb="4">
      <t>サイ</t>
    </rPh>
    <phoneticPr fontId="3"/>
  </si>
  <si>
    <t>111歳</t>
    <rPh sb="3" eb="4">
      <t>サイ</t>
    </rPh>
    <phoneticPr fontId="3"/>
  </si>
  <si>
    <t>112歳</t>
    <rPh sb="3" eb="4">
      <t>サイ</t>
    </rPh>
    <phoneticPr fontId="3"/>
  </si>
  <si>
    <t>113歳</t>
    <rPh sb="3" eb="4">
      <t>サイ</t>
    </rPh>
    <phoneticPr fontId="3"/>
  </si>
  <si>
    <t>114歳</t>
    <rPh sb="3" eb="4">
      <t>サイ</t>
    </rPh>
    <phoneticPr fontId="3"/>
  </si>
  <si>
    <t>65歳～74歳</t>
    <rPh sb="2" eb="3">
      <t>サイ</t>
    </rPh>
    <rPh sb="6" eb="7">
      <t>サイ</t>
    </rPh>
    <phoneticPr fontId="3"/>
  </si>
  <si>
    <t>年齢別</t>
    <rPh sb="0" eb="2">
      <t>ネンレイ</t>
    </rPh>
    <rPh sb="2" eb="3">
      <t>ベツ</t>
    </rPh>
    <phoneticPr fontId="3"/>
  </si>
  <si>
    <t>【グラフ用】</t>
  </si>
  <si>
    <t>受診率(%)</t>
    <rPh sb="0" eb="2">
      <t>ジュシン</t>
    </rPh>
    <rPh sb="2" eb="3">
      <t>リツ</t>
    </rPh>
    <phoneticPr fontId="3"/>
  </si>
  <si>
    <t>【グラフ用】</t>
    <rPh sb="4" eb="5">
      <t>ヨウ</t>
    </rPh>
    <phoneticPr fontId="3"/>
  </si>
  <si>
    <t>市区町村</t>
    <rPh sb="0" eb="4">
      <t>シクチョウソン</t>
    </rPh>
    <phoneticPr fontId="3"/>
  </si>
  <si>
    <t>自己負担割合1割</t>
    <rPh sb="0" eb="4">
      <t>ジコフタン</t>
    </rPh>
    <rPh sb="4" eb="6">
      <t>ワリアイ</t>
    </rPh>
    <rPh sb="7" eb="8">
      <t>ワリ</t>
    </rPh>
    <phoneticPr fontId="3"/>
  </si>
  <si>
    <t>自己負担割合3割</t>
    <rPh sb="0" eb="4">
      <t>ジコフタン</t>
    </rPh>
    <rPh sb="4" eb="6">
      <t>ワリアイ</t>
    </rPh>
    <rPh sb="7" eb="8">
      <t>ワリ</t>
    </rPh>
    <phoneticPr fontId="3"/>
  </si>
  <si>
    <t>自己負担割合1割</t>
    <rPh sb="0" eb="6">
      <t>ジコフタンワリアイ</t>
    </rPh>
    <rPh sb="7" eb="8">
      <t>ワリ</t>
    </rPh>
    <phoneticPr fontId="3"/>
  </si>
  <si>
    <t>自己負担割合3割</t>
    <rPh sb="0" eb="6">
      <t>ジコフタンワリアイ</t>
    </rPh>
    <rPh sb="7" eb="8">
      <t>ワリ</t>
    </rPh>
    <phoneticPr fontId="3"/>
  </si>
  <si>
    <t>全体</t>
    <phoneticPr fontId="3"/>
  </si>
  <si>
    <t>【自己負担割合3割】</t>
    <phoneticPr fontId="3"/>
  </si>
  <si>
    <t>合計</t>
    <rPh sb="0" eb="2">
      <t>ゴウケイ</t>
    </rPh>
    <phoneticPr fontId="3"/>
  </si>
  <si>
    <t>【表作成用】</t>
    <rPh sb="1" eb="4">
      <t>ヒョウサクセイ</t>
    </rPh>
    <phoneticPr fontId="3"/>
  </si>
  <si>
    <t>全年齢</t>
    <rPh sb="0" eb="3">
      <t>ゼンネンレイ</t>
    </rPh>
    <phoneticPr fontId="3"/>
  </si>
  <si>
    <t>自己負担割合1割</t>
  </si>
  <si>
    <t>自己負担割合3割</t>
    <phoneticPr fontId="3"/>
  </si>
  <si>
    <t>自己負担割合3割</t>
  </si>
  <si>
    <t>【グラフラベル用】</t>
    <rPh sb="7" eb="8">
      <t>ヨウ</t>
    </rPh>
    <phoneticPr fontId="3"/>
  </si>
  <si>
    <t>65歳～74歳</t>
  </si>
  <si>
    <t>自己負担割合区分</t>
    <phoneticPr fontId="3"/>
  </si>
  <si>
    <t>人間ドック受診率(全体)</t>
    <rPh sb="0" eb="2">
      <t>ニンゲン</t>
    </rPh>
    <rPh sb="5" eb="8">
      <t>ジュシンリツ</t>
    </rPh>
    <rPh sb="9" eb="11">
      <t>ゼンタイ</t>
    </rPh>
    <phoneticPr fontId="3"/>
  </si>
  <si>
    <t>大阪市</t>
    <phoneticPr fontId="3"/>
  </si>
  <si>
    <t>人間ドック受診率(全体)</t>
    <rPh sb="0" eb="2">
      <t>ニンゲン</t>
    </rPh>
    <rPh sb="5" eb="8">
      <t>ジュシンリツ</t>
    </rPh>
    <rPh sb="9" eb="11">
      <t>ゼンタイ</t>
    </rPh>
    <phoneticPr fontId="3"/>
  </si>
  <si>
    <t>不明</t>
    <rPh sb="0" eb="2">
      <t>フメイ</t>
    </rPh>
    <phoneticPr fontId="3"/>
  </si>
  <si>
    <t>115歳</t>
    <rPh sb="3" eb="4">
      <t>サイ</t>
    </rPh>
    <phoneticPr fontId="3"/>
  </si>
  <si>
    <t>116歳</t>
    <rPh sb="3" eb="4">
      <t>サイ</t>
    </rPh>
    <phoneticPr fontId="3"/>
  </si>
  <si>
    <t>合計</t>
    <rPh sb="0" eb="2">
      <t>ゴウケイ</t>
    </rPh>
    <phoneticPr fontId="3"/>
  </si>
  <si>
    <t>対象者数
(人)</t>
    <rPh sb="0" eb="3">
      <t>タイショウシャ</t>
    </rPh>
    <rPh sb="3" eb="4">
      <t>スウ</t>
    </rPh>
    <rPh sb="6" eb="7">
      <t>ニン</t>
    </rPh>
    <phoneticPr fontId="3"/>
  </si>
  <si>
    <t>受診者数
(人)</t>
    <rPh sb="0" eb="3">
      <t>ジュシンシャ</t>
    </rPh>
    <rPh sb="3" eb="4">
      <t>スウ</t>
    </rPh>
    <phoneticPr fontId="3"/>
  </si>
  <si>
    <t>受診率
(%)</t>
    <rPh sb="0" eb="2">
      <t>ジュシン</t>
    </rPh>
    <rPh sb="2" eb="3">
      <t>リツ</t>
    </rPh>
    <phoneticPr fontId="3"/>
  </si>
  <si>
    <t>人間ドック受診率</t>
    <phoneticPr fontId="3"/>
  </si>
  <si>
    <t>前年度との差分</t>
    <rPh sb="0" eb="3">
      <t>ゼンネンド</t>
    </rPh>
    <rPh sb="5" eb="7">
      <t>サブン</t>
    </rPh>
    <phoneticPr fontId="3"/>
  </si>
  <si>
    <t>前年度との差分(人間ドック受診率(全体))</t>
    <rPh sb="0" eb="3">
      <t>ゼンネンド</t>
    </rPh>
    <rPh sb="5" eb="7">
      <t>サブン</t>
    </rPh>
    <phoneticPr fontId="3"/>
  </si>
  <si>
    <t>性別</t>
    <rPh sb="0" eb="2">
      <t>セイベツ</t>
    </rPh>
    <phoneticPr fontId="3"/>
  </si>
  <si>
    <t>男性</t>
    <rPh sb="0" eb="2">
      <t>ダ</t>
    </rPh>
    <phoneticPr fontId="3"/>
  </si>
  <si>
    <t>女性</t>
    <rPh sb="0" eb="2">
      <t>ジ</t>
    </rPh>
    <phoneticPr fontId="3"/>
  </si>
  <si>
    <t>年齢</t>
    <rPh sb="0" eb="2">
      <t>ネンレイ</t>
    </rPh>
    <phoneticPr fontId="3"/>
  </si>
  <si>
    <t>男女計</t>
    <rPh sb="0" eb="3">
      <t>ダ</t>
    </rPh>
    <phoneticPr fontId="3"/>
  </si>
  <si>
    <t>人間ドック受診率</t>
    <rPh sb="0" eb="2">
      <t>ニンゲン</t>
    </rPh>
    <rPh sb="5" eb="7">
      <t>ジュシン</t>
    </rPh>
    <rPh sb="7" eb="8">
      <t>リツ</t>
    </rPh>
    <phoneticPr fontId="3"/>
  </si>
  <si>
    <t>広域連合全体(年齢別)</t>
    <rPh sb="0" eb="2">
      <t>コウイキ</t>
    </rPh>
    <rPh sb="2" eb="4">
      <t>レンゴウ</t>
    </rPh>
    <rPh sb="4" eb="6">
      <t>ゼンタイ</t>
    </rPh>
    <rPh sb="7" eb="9">
      <t>ネンレイ</t>
    </rPh>
    <rPh sb="9" eb="10">
      <t>ベツ</t>
    </rPh>
    <phoneticPr fontId="3"/>
  </si>
  <si>
    <t>広域連合全体(男女別)</t>
    <rPh sb="0" eb="2">
      <t>コウイキ</t>
    </rPh>
    <rPh sb="2" eb="4">
      <t>レンゴウ</t>
    </rPh>
    <rPh sb="4" eb="6">
      <t>ゼンタイ</t>
    </rPh>
    <rPh sb="6" eb="11">
      <t>ダ</t>
    </rPh>
    <phoneticPr fontId="3"/>
  </si>
  <si>
    <t>年齢別人間ドック受診率</t>
    <rPh sb="0" eb="3">
      <t>ネンレイベツ</t>
    </rPh>
    <rPh sb="3" eb="5">
      <t>ニンゲン</t>
    </rPh>
    <rPh sb="8" eb="10">
      <t>ジュシン</t>
    </rPh>
    <rPh sb="10" eb="11">
      <t>リツ</t>
    </rPh>
    <phoneticPr fontId="3"/>
  </si>
  <si>
    <t>広域連合全体</t>
    <rPh sb="0" eb="2">
      <t>コウイキ</t>
    </rPh>
    <rPh sb="2" eb="4">
      <t>レンゴウ</t>
    </rPh>
    <rPh sb="4" eb="6">
      <t>ゼンタイ</t>
    </rPh>
    <phoneticPr fontId="3"/>
  </si>
  <si>
    <t>自己負担割合別の人間ドック受診率</t>
    <rPh sb="0" eb="7">
      <t>ジコフタンワリアイベツ</t>
    </rPh>
    <rPh sb="8" eb="10">
      <t>ニンゲン</t>
    </rPh>
    <rPh sb="13" eb="15">
      <t>ジュシン</t>
    </rPh>
    <rPh sb="15" eb="16">
      <t>リツ</t>
    </rPh>
    <phoneticPr fontId="3"/>
  </si>
  <si>
    <t>人間ドック受診率(全体)</t>
    <rPh sb="0" eb="2">
      <t>ニンゲン</t>
    </rPh>
    <rPh sb="5" eb="7">
      <t>ジュシン</t>
    </rPh>
    <rPh sb="7" eb="8">
      <t>リツ</t>
    </rPh>
    <rPh sb="9" eb="11">
      <t>ゼンタイ</t>
    </rPh>
    <phoneticPr fontId="3"/>
  </si>
  <si>
    <t>【自己負担割合1割】</t>
    <rPh sb="1" eb="7">
      <t>ジコフタンワリアイ</t>
    </rPh>
    <rPh sb="8" eb="9">
      <t>ワリ</t>
    </rPh>
    <phoneticPr fontId="3"/>
  </si>
  <si>
    <t>市区町村別</t>
    <rPh sb="0" eb="4">
      <t>シクチョウソン</t>
    </rPh>
    <rPh sb="4" eb="5">
      <t>ベツ</t>
    </rPh>
    <phoneticPr fontId="3"/>
  </si>
  <si>
    <t>市町村別</t>
    <rPh sb="3" eb="4">
      <t>ベツ</t>
    </rPh>
    <phoneticPr fontId="3"/>
  </si>
  <si>
    <t>【自己負担割合1割】</t>
    <phoneticPr fontId="3"/>
  </si>
  <si>
    <t>前年度との差分(人間ドック受診率(全体))</t>
    <rPh sb="0" eb="3">
      <t>ゼンネンド</t>
    </rPh>
    <rPh sb="5" eb="7">
      <t>サブン</t>
    </rPh>
    <rPh sb="8" eb="10">
      <t>ニンゲン</t>
    </rPh>
    <rPh sb="13" eb="15">
      <t>ジュシン</t>
    </rPh>
    <rPh sb="15" eb="16">
      <t>リツ</t>
    </rPh>
    <rPh sb="17" eb="19">
      <t>ゼンタイ</t>
    </rPh>
    <phoneticPr fontId="3"/>
  </si>
  <si>
    <t>市区町村別</t>
    <phoneticPr fontId="3"/>
  </si>
  <si>
    <t>市区町村別</t>
    <rPh sb="0" eb="1">
      <t>シ</t>
    </rPh>
    <phoneticPr fontId="3"/>
  </si>
  <si>
    <t>市町村</t>
    <rPh sb="0" eb="3">
      <t>シチョウソン</t>
    </rPh>
    <phoneticPr fontId="3"/>
  </si>
  <si>
    <t>117歳</t>
    <rPh sb="3" eb="4">
      <t>サイ</t>
    </rPh>
    <phoneticPr fontId="3"/>
  </si>
  <si>
    <t>データ化範囲(分析対象)…FKAC522データ(人間ドックデータ)は令和4年度分。</t>
    <phoneticPr fontId="3"/>
  </si>
  <si>
    <t>資格確認条件…令和5年3月31日時点。ただし、除外対象者は含まれない。</t>
    <phoneticPr fontId="3"/>
  </si>
  <si>
    <t>年齢基準日…令和5年3月31日時点。</t>
    <phoneticPr fontId="3"/>
  </si>
  <si>
    <t>分析対象者…令和5年3月31日時点で資格がある者を対象とする。</t>
    <phoneticPr fontId="3"/>
  </si>
  <si>
    <t>R4年度</t>
    <phoneticPr fontId="3"/>
  </si>
  <si>
    <t>R3年度</t>
    <phoneticPr fontId="3"/>
  </si>
  <si>
    <t>R3年度市区町村別数値</t>
    <phoneticPr fontId="3"/>
  </si>
  <si>
    <t>118歳</t>
    <rPh sb="3" eb="4">
      <t>サイ</t>
    </rPh>
    <phoneticPr fontId="3"/>
  </si>
  <si>
    <t>自己負担割合2割</t>
  </si>
  <si>
    <t>自己負担割合2割</t>
    <rPh sb="0" eb="6">
      <t>ジコフタンワリアイ</t>
    </rPh>
    <rPh sb="7" eb="8">
      <t>ワリ</t>
    </rPh>
    <phoneticPr fontId="3"/>
  </si>
  <si>
    <t>自己負担割合2割</t>
    <rPh sb="0" eb="4">
      <t>ジコフタン</t>
    </rPh>
    <rPh sb="4" eb="6">
      <t>ワリアイ</t>
    </rPh>
    <rPh sb="7" eb="8">
      <t>ワリ</t>
    </rPh>
    <phoneticPr fontId="3"/>
  </si>
  <si>
    <t>自己負担割合2割</t>
    <phoneticPr fontId="3"/>
  </si>
  <si>
    <t>R4年度</t>
    <rPh sb="2" eb="4">
      <t>ネンド</t>
    </rPh>
    <phoneticPr fontId="3"/>
  </si>
  <si>
    <t>【自己負担割合2割】</t>
    <phoneticPr fontId="3"/>
  </si>
  <si>
    <t>【自己負担割合2割】</t>
    <rPh sb="1" eb="7">
      <t>ジコフタンワリアイ</t>
    </rPh>
    <rPh sb="8" eb="9">
      <t>ワリ</t>
    </rPh>
    <phoneticPr fontId="3"/>
  </si>
  <si>
    <t>以上</t>
    <rPh sb="0" eb="2">
      <t>イジョウ</t>
    </rPh>
    <phoneticPr fontId="4"/>
  </si>
  <si>
    <t>以下</t>
    <rPh sb="0" eb="2">
      <t>イカ</t>
    </rPh>
    <phoneticPr fontId="4"/>
  </si>
  <si>
    <t>未満</t>
    <rPh sb="0" eb="2">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</si>
</sst>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0%"/>
    <numFmt numFmtId="178" formatCode="#,##0_ ;[Red]\-#,##0\ "/>
    <numFmt numFmtId="179" formatCode="0.0_ ;[Red]\-0.0\ "/>
  </numFmts>
  <fonts count="47">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1"/>
      <color theme="1"/>
      <name val="ＭＳ 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sz val="11"/>
      <color rgb="FF006100"/>
      <name val="ＭＳ Ｐゴシック"/>
      <family val="2"/>
      <charset val="128"/>
    </font>
    <font>
      <sz val="11"/>
      <color rgb="FF9C6500"/>
      <name val="ＭＳ Ｐゴシック"/>
      <family val="3"/>
      <charset val="128"/>
      <scheme val="minor"/>
    </font>
    <font>
      <sz val="9"/>
      <name val="ＭＳ 明朝"/>
      <family val="1"/>
      <charset val="128"/>
    </font>
    <font>
      <sz val="11"/>
      <color rgb="FF000000"/>
      <name val="ＭＳ Ｐゴシック"/>
      <family val="3"/>
      <charset val="128"/>
    </font>
    <font>
      <b/>
      <sz val="9"/>
      <name val="ＭＳ 明朝"/>
      <family val="1"/>
      <charset val="128"/>
    </font>
    <font>
      <b/>
      <sz val="9"/>
      <color theme="1"/>
      <name val="ＭＳ 明朝"/>
      <family val="1"/>
      <charset val="128"/>
    </font>
    <font>
      <sz val="9"/>
      <color theme="1"/>
      <name val="ＭＳ 明朝"/>
      <family val="1"/>
      <charset val="128"/>
    </font>
    <font>
      <sz val="8.5"/>
      <color theme="1"/>
      <name val="ＭＳ 明朝"/>
      <family val="1"/>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bgColor rgb="FFD9D9D9"/>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49">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top style="double">
        <color indexed="64"/>
      </top>
      <bottom style="thin">
        <color indexed="64"/>
      </bottom>
      <diagonal/>
    </border>
  </borders>
  <cellStyleXfs count="1918">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0" fontId="30" fillId="0" borderId="0">
      <alignment vertical="center"/>
    </xf>
    <xf numFmtId="38" fontId="30" fillId="0" borderId="0" applyFont="0" applyFill="0" applyBorder="0" applyAlignment="0" applyProtection="0">
      <alignment vertical="center"/>
    </xf>
    <xf numFmtId="0" fontId="11" fillId="0" borderId="0">
      <alignment vertical="center"/>
    </xf>
    <xf numFmtId="0" fontId="3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34" fillId="0" borderId="0"/>
    <xf numFmtId="0" fontId="28" fillId="7"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39" fillId="42" borderId="0" applyBorder="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9" fontId="31" fillId="0" borderId="0" applyFont="0" applyFill="0" applyBorder="0" applyAlignment="0" applyProtection="0">
      <alignment vertical="center"/>
    </xf>
    <xf numFmtId="0" fontId="1" fillId="4" borderId="2" applyNumberFormat="0" applyFont="0" applyAlignment="0" applyProtection="0">
      <alignment vertical="center"/>
    </xf>
    <xf numFmtId="0" fontId="1" fillId="4" borderId="2"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10" fillId="4" borderId="2" applyNumberFormat="0" applyFont="0" applyAlignment="0" applyProtection="0">
      <alignment vertical="center"/>
    </xf>
    <xf numFmtId="0" fontId="5" fillId="25" borderId="9" applyNumberFormat="0" applyFont="0" applyAlignment="0" applyProtection="0">
      <alignment vertical="center"/>
    </xf>
    <xf numFmtId="0" fontId="4" fillId="4" borderId="2"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 fillId="4" borderId="2" applyNumberFormat="0" applyFont="0" applyAlignment="0" applyProtection="0">
      <alignment vertical="center"/>
    </xf>
    <xf numFmtId="0" fontId="1" fillId="4" borderId="2" applyNumberFormat="0" applyFont="0" applyAlignment="0" applyProtection="0">
      <alignment vertical="center"/>
    </xf>
    <xf numFmtId="0" fontId="1" fillId="4" borderId="2"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4" fillId="0" borderId="0" applyFont="0" applyFill="0" applyBorder="0" applyAlignment="0" applyProtection="0"/>
    <xf numFmtId="38" fontId="37"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41" fillId="0" borderId="0"/>
    <xf numFmtId="0" fontId="30" fillId="0" borderId="0">
      <alignment vertical="center"/>
    </xf>
    <xf numFmtId="0" fontId="42" fillId="0" borderId="0">
      <alignment vertical="center"/>
    </xf>
    <xf numFmtId="0" fontId="10" fillId="0" borderId="0">
      <alignment vertical="center"/>
    </xf>
    <xf numFmtId="0" fontId="1" fillId="0" borderId="0">
      <alignment vertical="center"/>
    </xf>
    <xf numFmtId="0" fontId="12" fillId="0" borderId="0"/>
    <xf numFmtId="0" fontId="12" fillId="0" borderId="0"/>
    <xf numFmtId="0" fontId="12" fillId="0" borderId="0"/>
    <xf numFmtId="0" fontId="10" fillId="0" borderId="0">
      <alignment vertical="center"/>
    </xf>
    <xf numFmtId="0" fontId="4" fillId="0" borderId="0">
      <alignment vertical="center"/>
    </xf>
    <xf numFmtId="0" fontId="4" fillId="0" borderId="0"/>
    <xf numFmtId="0" fontId="10" fillId="0" borderId="0">
      <alignment vertical="center"/>
    </xf>
    <xf numFmtId="0" fontId="27" fillId="0" borderId="0">
      <alignment vertical="center"/>
    </xf>
    <xf numFmtId="0" fontId="5" fillId="0" borderId="0">
      <alignment vertical="center"/>
    </xf>
    <xf numFmtId="0" fontId="12" fillId="0" borderId="0"/>
    <xf numFmtId="0" fontId="4" fillId="0" borderId="0"/>
    <xf numFmtId="0" fontId="11" fillId="0" borderId="0">
      <alignment vertical="center"/>
    </xf>
    <xf numFmtId="0" fontId="27" fillId="0" borderId="0">
      <alignment vertical="center"/>
    </xf>
    <xf numFmtId="0" fontId="4" fillId="0" borderId="0">
      <alignment vertical="center"/>
    </xf>
    <xf numFmtId="0" fontId="10"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2" borderId="0" applyNumberFormat="0" applyBorder="0" applyAlignment="0" applyProtection="0">
      <alignment vertical="center"/>
    </xf>
    <xf numFmtId="0" fontId="28" fillId="7" borderId="0" applyNumberFormat="0" applyBorder="0" applyAlignment="0" applyProtection="0">
      <alignment vertical="center"/>
    </xf>
    <xf numFmtId="9" fontId="1" fillId="0" borderId="0" applyFont="0" applyFill="0" applyBorder="0" applyAlignment="0" applyProtection="0">
      <alignment vertical="center"/>
    </xf>
  </cellStyleXfs>
  <cellXfs count="154">
    <xf numFmtId="0" fontId="0" fillId="0" borderId="0" xfId="0">
      <alignment vertical="center"/>
    </xf>
    <xf numFmtId="0" fontId="35" fillId="0" borderId="0" xfId="0" applyFont="1">
      <alignment vertical="center"/>
    </xf>
    <xf numFmtId="0" fontId="36" fillId="0" borderId="0" xfId="0" applyFont="1" applyFill="1" applyBorder="1" applyAlignment="1">
      <alignment vertical="center"/>
    </xf>
    <xf numFmtId="0" fontId="36" fillId="0" borderId="3" xfId="0" applyFont="1" applyFill="1" applyBorder="1" applyAlignment="1">
      <alignment horizontal="center" vertical="center"/>
    </xf>
    <xf numFmtId="0" fontId="35" fillId="0" borderId="0" xfId="0" applyFont="1" applyAlignment="1">
      <alignment vertical="center"/>
    </xf>
    <xf numFmtId="0" fontId="36" fillId="28" borderId="24"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vertical="center" wrapText="1"/>
    </xf>
    <xf numFmtId="0" fontId="36" fillId="0" borderId="0" xfId="0" applyFont="1" applyAlignment="1">
      <alignment vertical="center"/>
    </xf>
    <xf numFmtId="0" fontId="44" fillId="0" borderId="0" xfId="0" applyFont="1" applyFill="1" applyBorder="1" applyAlignment="1">
      <alignment vertical="center"/>
    </xf>
    <xf numFmtId="0" fontId="35" fillId="27" borderId="0" xfId="0" applyFont="1" applyFill="1" applyAlignment="1">
      <alignment vertical="center"/>
    </xf>
    <xf numFmtId="0" fontId="35" fillId="0" borderId="0" xfId="0" applyFont="1" applyBorder="1" applyAlignment="1">
      <alignment vertical="center"/>
    </xf>
    <xf numFmtId="0" fontId="36" fillId="0" borderId="3" xfId="1386" applyFont="1" applyFill="1" applyBorder="1" applyAlignment="1">
      <alignment vertical="center"/>
    </xf>
    <xf numFmtId="0" fontId="35" fillId="0" borderId="0" xfId="0" applyFont="1" applyFill="1" applyAlignment="1">
      <alignment vertical="center"/>
    </xf>
    <xf numFmtId="177" fontId="36" fillId="0" borderId="27" xfId="0" applyNumberFormat="1" applyFont="1" applyFill="1" applyBorder="1" applyAlignment="1">
      <alignment horizontal="right" vertical="center" shrinkToFit="1"/>
    </xf>
    <xf numFmtId="0" fontId="38" fillId="0" borderId="0" xfId="0" applyFont="1" applyFill="1" applyAlignment="1">
      <alignment vertical="center"/>
    </xf>
    <xf numFmtId="0" fontId="35" fillId="0" borderId="0" xfId="0" applyFont="1" applyBorder="1">
      <alignment vertical="center"/>
    </xf>
    <xf numFmtId="0" fontId="35" fillId="0" borderId="33" xfId="0" applyFont="1" applyBorder="1">
      <alignment vertical="center"/>
    </xf>
    <xf numFmtId="0" fontId="35" fillId="0" borderId="34" xfId="0" applyFont="1" applyBorder="1">
      <alignment vertical="center"/>
    </xf>
    <xf numFmtId="0" fontId="35" fillId="0" borderId="35" xfId="0" applyFont="1" applyBorder="1">
      <alignment vertical="center"/>
    </xf>
    <xf numFmtId="0" fontId="35" fillId="0" borderId="36" xfId="0" applyFont="1" applyBorder="1">
      <alignment vertical="center"/>
    </xf>
    <xf numFmtId="0" fontId="35" fillId="43" borderId="3" xfId="0" applyFont="1" applyFill="1" applyBorder="1">
      <alignment vertical="center"/>
    </xf>
    <xf numFmtId="177" fontId="35" fillId="0" borderId="0" xfId="1917" applyNumberFormat="1" applyFont="1" applyBorder="1">
      <alignment vertical="center"/>
    </xf>
    <xf numFmtId="177" fontId="35" fillId="0" borderId="0" xfId="1917" applyNumberFormat="1" applyFont="1" applyBorder="1" applyAlignment="1">
      <alignment vertical="center"/>
    </xf>
    <xf numFmtId="0" fontId="35" fillId="0" borderId="37" xfId="0" applyFont="1" applyBorder="1" applyAlignment="1">
      <alignment vertical="center"/>
    </xf>
    <xf numFmtId="0" fontId="35" fillId="44" borderId="3" xfId="0" applyFont="1" applyFill="1" applyBorder="1">
      <alignment vertical="center"/>
    </xf>
    <xf numFmtId="0" fontId="35" fillId="45" borderId="3" xfId="0" applyFont="1" applyFill="1" applyBorder="1">
      <alignment vertical="center"/>
    </xf>
    <xf numFmtId="0" fontId="35" fillId="46" borderId="3" xfId="0" applyFont="1" applyFill="1" applyBorder="1">
      <alignment vertical="center"/>
    </xf>
    <xf numFmtId="0" fontId="35" fillId="47" borderId="3" xfId="0" applyFont="1" applyFill="1" applyBorder="1">
      <alignment vertical="center"/>
    </xf>
    <xf numFmtId="0" fontId="35" fillId="0" borderId="38" xfId="0" applyFont="1" applyBorder="1">
      <alignment vertical="center"/>
    </xf>
    <xf numFmtId="0" fontId="35" fillId="0" borderId="39" xfId="0" applyFont="1" applyBorder="1">
      <alignment vertical="center"/>
    </xf>
    <xf numFmtId="0" fontId="35" fillId="0" borderId="40" xfId="0" applyFont="1" applyBorder="1" applyAlignment="1">
      <alignment vertical="center"/>
    </xf>
    <xf numFmtId="0" fontId="35" fillId="0" borderId="37" xfId="0" applyFont="1" applyBorder="1">
      <alignment vertical="center"/>
    </xf>
    <xf numFmtId="0" fontId="35" fillId="0" borderId="40" xfId="0" applyFont="1" applyBorder="1">
      <alignment vertical="center"/>
    </xf>
    <xf numFmtId="0" fontId="37" fillId="0" borderId="3" xfId="1147" applyFont="1" applyFill="1" applyBorder="1" applyAlignment="1" applyProtection="1">
      <alignment vertical="center"/>
      <protection locked="0"/>
    </xf>
    <xf numFmtId="178" fontId="36" fillId="0" borderId="26" xfId="0" applyNumberFormat="1" applyFont="1" applyFill="1" applyBorder="1" applyAlignment="1">
      <alignment horizontal="right" vertical="center" shrinkToFit="1"/>
    </xf>
    <xf numFmtId="178" fontId="36" fillId="0" borderId="3" xfId="0" applyNumberFormat="1" applyFont="1" applyFill="1" applyBorder="1" applyAlignment="1">
      <alignment horizontal="right" vertical="center"/>
    </xf>
    <xf numFmtId="178" fontId="36" fillId="0" borderId="29" xfId="0" applyNumberFormat="1" applyFont="1" applyFill="1" applyBorder="1" applyAlignment="1">
      <alignment horizontal="right" vertical="center" shrinkToFit="1"/>
    </xf>
    <xf numFmtId="177" fontId="36" fillId="0" borderId="18" xfId="0" applyNumberFormat="1" applyFont="1" applyFill="1" applyBorder="1" applyAlignment="1">
      <alignment horizontal="right" vertical="center"/>
    </xf>
    <xf numFmtId="178" fontId="36" fillId="0" borderId="29" xfId="1577" applyNumberFormat="1" applyFont="1" applyFill="1" applyBorder="1" applyAlignment="1">
      <alignment horizontal="right" vertical="center" shrinkToFit="1"/>
    </xf>
    <xf numFmtId="178" fontId="36" fillId="0" borderId="30" xfId="0" applyNumberFormat="1" applyFont="1" applyFill="1" applyBorder="1" applyAlignment="1">
      <alignment horizontal="right" vertical="center"/>
    </xf>
    <xf numFmtId="178" fontId="36" fillId="0" borderId="28" xfId="0" applyNumberFormat="1" applyFont="1" applyFill="1" applyBorder="1" applyAlignment="1">
      <alignment horizontal="right" vertical="center" shrinkToFit="1"/>
    </xf>
    <xf numFmtId="177" fontId="36" fillId="0" borderId="20" xfId="0" applyNumberFormat="1" applyFont="1" applyFill="1" applyBorder="1" applyAlignment="1">
      <alignment horizontal="right" vertical="center" shrinkToFit="1"/>
    </xf>
    <xf numFmtId="177" fontId="36" fillId="0" borderId="3" xfId="0" applyNumberFormat="1" applyFont="1" applyFill="1" applyBorder="1" applyAlignment="1">
      <alignment horizontal="right" vertical="center"/>
    </xf>
    <xf numFmtId="178" fontId="36" fillId="0" borderId="32" xfId="0" applyNumberFormat="1" applyFont="1" applyFill="1" applyBorder="1" applyAlignment="1">
      <alignment horizontal="right" vertical="center" shrinkToFit="1"/>
    </xf>
    <xf numFmtId="178" fontId="36" fillId="0" borderId="30" xfId="0" applyNumberFormat="1" applyFont="1" applyFill="1" applyBorder="1" applyAlignment="1">
      <alignment horizontal="right" vertical="center" shrinkToFit="1"/>
    </xf>
    <xf numFmtId="0" fontId="36" fillId="28" borderId="18" xfId="0" applyFont="1" applyFill="1" applyBorder="1" applyAlignment="1">
      <alignment horizontal="center" vertical="center"/>
    </xf>
    <xf numFmtId="0" fontId="43" fillId="0" borderId="0" xfId="0" applyFont="1" applyFill="1" applyBorder="1">
      <alignment vertical="center"/>
    </xf>
    <xf numFmtId="0" fontId="36" fillId="0" borderId="0" xfId="0" applyFont="1" applyFill="1" applyAlignment="1">
      <alignment vertical="center"/>
    </xf>
    <xf numFmtId="178" fontId="36" fillId="0" borderId="24" xfId="0" applyNumberFormat="1" applyFont="1" applyFill="1" applyBorder="1" applyAlignment="1">
      <alignment horizontal="right" vertical="center" shrinkToFit="1"/>
    </xf>
    <xf numFmtId="178" fontId="36" fillId="0" borderId="44" xfId="0" applyNumberFormat="1" applyFont="1" applyFill="1" applyBorder="1" applyAlignment="1">
      <alignment horizontal="right" vertical="center" shrinkToFit="1"/>
    </xf>
    <xf numFmtId="0" fontId="36" fillId="0" borderId="3" xfId="0" applyFont="1" applyFill="1" applyBorder="1" applyAlignment="1">
      <alignment vertical="center"/>
    </xf>
    <xf numFmtId="0" fontId="36" fillId="0" borderId="4" xfId="0" applyFont="1" applyFill="1" applyBorder="1" applyAlignment="1">
      <alignment horizontal="center" vertical="center" shrinkToFit="1"/>
    </xf>
    <xf numFmtId="0" fontId="36" fillId="28" borderId="29" xfId="0" applyFont="1" applyFill="1" applyBorder="1" applyAlignment="1">
      <alignment horizontal="center" vertical="center"/>
    </xf>
    <xf numFmtId="0" fontId="36" fillId="28" borderId="44" xfId="0" applyFont="1" applyFill="1" applyBorder="1" applyAlignment="1">
      <alignment horizontal="center" vertical="center"/>
    </xf>
    <xf numFmtId="178" fontId="36" fillId="0" borderId="41" xfId="0" applyNumberFormat="1" applyFont="1" applyFill="1" applyBorder="1" applyAlignment="1">
      <alignment horizontal="right" vertical="center"/>
    </xf>
    <xf numFmtId="178" fontId="36" fillId="0" borderId="41" xfId="0" applyNumberFormat="1" applyFont="1" applyFill="1" applyBorder="1" applyAlignment="1">
      <alignment horizontal="right" vertical="center" shrinkToFit="1"/>
    </xf>
    <xf numFmtId="177" fontId="36" fillId="0" borderId="3" xfId="0" applyNumberFormat="1" applyFont="1" applyFill="1" applyBorder="1" applyAlignment="1">
      <alignment horizontal="right" vertical="center" shrinkToFit="1"/>
    </xf>
    <xf numFmtId="177" fontId="36" fillId="0" borderId="20" xfId="0" applyNumberFormat="1" applyFont="1" applyFill="1" applyBorder="1" applyAlignment="1">
      <alignment horizontal="right" vertical="center"/>
    </xf>
    <xf numFmtId="178" fontId="36" fillId="0" borderId="24" xfId="0" applyNumberFormat="1" applyFont="1" applyFill="1" applyBorder="1" applyAlignment="1">
      <alignment horizontal="right" vertical="center"/>
    </xf>
    <xf numFmtId="0" fontId="36" fillId="0" borderId="3" xfId="0" applyFont="1" applyFill="1" applyBorder="1" applyAlignment="1">
      <alignment horizontal="center" vertical="center" shrinkToFit="1"/>
    </xf>
    <xf numFmtId="0" fontId="36" fillId="0" borderId="3" xfId="0" applyFont="1" applyFill="1" applyBorder="1" applyAlignment="1">
      <alignment vertical="center" shrinkToFit="1"/>
    </xf>
    <xf numFmtId="178" fontId="36" fillId="0" borderId="3" xfId="0" applyNumberFormat="1" applyFont="1" applyFill="1" applyBorder="1" applyAlignment="1">
      <alignment horizontal="right" vertical="center" shrinkToFit="1"/>
    </xf>
    <xf numFmtId="178" fontId="36" fillId="0" borderId="3" xfId="1577" applyNumberFormat="1" applyFont="1" applyFill="1" applyBorder="1" applyAlignment="1">
      <alignment horizontal="right" vertical="center" shrinkToFit="1"/>
    </xf>
    <xf numFmtId="0" fontId="36" fillId="0" borderId="0" xfId="0" applyFont="1" applyBorder="1" applyAlignment="1">
      <alignment vertical="center" shrinkToFit="1"/>
    </xf>
    <xf numFmtId="0" fontId="36" fillId="0" borderId="4" xfId="0" applyFont="1" applyFill="1" applyBorder="1" applyAlignment="1">
      <alignment horizontal="center" vertical="center"/>
    </xf>
    <xf numFmtId="0" fontId="36" fillId="0" borderId="45"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177" fontId="36" fillId="0" borderId="3" xfId="1917" applyNumberFormat="1" applyFont="1" applyFill="1" applyBorder="1" applyAlignment="1">
      <alignment horizontal="right" vertical="center" shrinkToFit="1"/>
    </xf>
    <xf numFmtId="0" fontId="36" fillId="0" borderId="21" xfId="0" applyFont="1" applyFill="1" applyBorder="1" applyAlignment="1">
      <alignment horizontal="center" vertical="center"/>
    </xf>
    <xf numFmtId="178" fontId="35" fillId="0" borderId="0" xfId="0" applyNumberFormat="1" applyFont="1" applyFill="1" applyAlignment="1">
      <alignment vertical="center"/>
    </xf>
    <xf numFmtId="0" fontId="36" fillId="0" borderId="25" xfId="0" applyFont="1" applyFill="1" applyBorder="1" applyAlignment="1">
      <alignment horizontal="center" vertical="center"/>
    </xf>
    <xf numFmtId="177" fontId="36" fillId="0" borderId="0" xfId="0" applyNumberFormat="1" applyFont="1" applyFill="1" applyBorder="1" applyAlignment="1">
      <alignment horizontal="right" vertical="center"/>
    </xf>
    <xf numFmtId="177" fontId="36" fillId="0" borderId="25" xfId="0" applyNumberFormat="1" applyFont="1" applyFill="1" applyBorder="1" applyAlignment="1">
      <alignment horizontal="right" vertical="center"/>
    </xf>
    <xf numFmtId="0" fontId="36" fillId="0" borderId="19" xfId="1386" applyFont="1" applyFill="1" applyBorder="1" applyAlignment="1">
      <alignment vertical="center"/>
    </xf>
    <xf numFmtId="0" fontId="37" fillId="0" borderId="19" xfId="1147" applyFont="1" applyFill="1" applyBorder="1" applyAlignment="1" applyProtection="1">
      <alignment vertical="center"/>
      <protection locked="0"/>
    </xf>
    <xf numFmtId="0" fontId="36" fillId="0" borderId="0" xfId="0" applyFont="1" applyBorder="1" applyAlignment="1">
      <alignment horizontal="center" vertical="center"/>
    </xf>
    <xf numFmtId="178" fontId="36" fillId="0" borderId="5" xfId="0" applyNumberFormat="1" applyFont="1" applyFill="1" applyBorder="1" applyAlignment="1">
      <alignment horizontal="right" vertical="center"/>
    </xf>
    <xf numFmtId="178" fontId="36" fillId="0" borderId="28" xfId="0" applyNumberFormat="1" applyFont="1" applyFill="1" applyBorder="1" applyAlignment="1">
      <alignment horizontal="right" vertical="center"/>
    </xf>
    <xf numFmtId="0" fontId="36" fillId="28" borderId="18" xfId="0" applyFont="1" applyFill="1" applyBorder="1" applyAlignment="1">
      <alignment horizontal="center" vertical="center"/>
    </xf>
    <xf numFmtId="0" fontId="36" fillId="0" borderId="21" xfId="0" applyFont="1" applyFill="1" applyBorder="1" applyAlignment="1">
      <alignment horizontal="center" vertical="center"/>
    </xf>
    <xf numFmtId="178" fontId="36" fillId="0" borderId="19" xfId="0" applyNumberFormat="1" applyFont="1" applyFill="1" applyBorder="1" applyAlignment="1">
      <alignment horizontal="right" vertical="center"/>
    </xf>
    <xf numFmtId="178" fontId="36" fillId="0" borderId="47" xfId="0" applyNumberFormat="1" applyFont="1" applyFill="1" applyBorder="1" applyAlignment="1">
      <alignment horizontal="right" vertical="center"/>
    </xf>
    <xf numFmtId="0" fontId="36" fillId="0" borderId="3" xfId="0" applyFont="1" applyBorder="1" applyAlignment="1">
      <alignment horizontal="center" vertical="center" shrinkToFit="1"/>
    </xf>
    <xf numFmtId="0" fontId="36" fillId="0" borderId="3" xfId="0" applyFont="1" applyFill="1" applyBorder="1" applyAlignment="1">
      <alignment horizontal="center" vertical="center" shrinkToFit="1"/>
    </xf>
    <xf numFmtId="0" fontId="46" fillId="28" borderId="24" xfId="0" applyFont="1" applyFill="1" applyBorder="1" applyAlignment="1">
      <alignment horizontal="center" vertical="center" wrapText="1" shrinkToFit="1"/>
    </xf>
    <xf numFmtId="0" fontId="46" fillId="28" borderId="29" xfId="0" applyFont="1" applyFill="1" applyBorder="1" applyAlignment="1">
      <alignment horizontal="center" vertical="center" wrapText="1" shrinkToFit="1"/>
    </xf>
    <xf numFmtId="0" fontId="46" fillId="28" borderId="25" xfId="0" applyFont="1" applyFill="1" applyBorder="1" applyAlignment="1">
      <alignment horizontal="center" vertical="center" wrapText="1" shrinkToFit="1"/>
    </xf>
    <xf numFmtId="0" fontId="36" fillId="0" borderId="3" xfId="0" applyFont="1" applyBorder="1" applyAlignment="1">
      <alignment horizontal="center" vertical="center"/>
    </xf>
    <xf numFmtId="0" fontId="36" fillId="0" borderId="3" xfId="0" applyFont="1" applyBorder="1" applyAlignment="1">
      <alignment horizontal="center" vertical="center" wrapText="1"/>
    </xf>
    <xf numFmtId="179" fontId="36" fillId="0" borderId="3" xfId="0" applyNumberFormat="1" applyFont="1" applyFill="1" applyBorder="1" applyAlignment="1">
      <alignment horizontal="right" vertical="center"/>
    </xf>
    <xf numFmtId="0" fontId="36" fillId="0" borderId="3" xfId="0" applyFont="1" applyFill="1" applyBorder="1" applyAlignment="1">
      <alignment horizontal="center" vertical="center" shrinkToFit="1"/>
    </xf>
    <xf numFmtId="0" fontId="36" fillId="28" borderId="18" xfId="0" applyFont="1" applyFill="1" applyBorder="1" applyAlignment="1">
      <alignment horizontal="center" vertical="center"/>
    </xf>
    <xf numFmtId="0" fontId="36" fillId="0" borderId="3" xfId="0" applyFont="1" applyFill="1" applyBorder="1" applyAlignment="1">
      <alignment horizontal="center" vertical="center"/>
    </xf>
    <xf numFmtId="0" fontId="45" fillId="0" borderId="0" xfId="0" applyFont="1" applyFill="1" applyAlignment="1">
      <alignment vertical="center"/>
    </xf>
    <xf numFmtId="0" fontId="36" fillId="0" borderId="3" xfId="0" applyFont="1" applyFill="1" applyBorder="1" applyAlignment="1">
      <alignment horizontal="center" vertical="center"/>
    </xf>
    <xf numFmtId="0" fontId="36" fillId="0" borderId="0" xfId="0" applyFont="1" applyBorder="1" applyAlignment="1">
      <alignment vertical="center"/>
    </xf>
    <xf numFmtId="177" fontId="36" fillId="0" borderId="3" xfId="1917" applyNumberFormat="1" applyFont="1" applyFill="1" applyBorder="1" applyAlignment="1">
      <alignment horizontal="right" vertical="center"/>
    </xf>
    <xf numFmtId="0" fontId="36" fillId="0" borderId="3" xfId="0" applyFont="1" applyFill="1" applyBorder="1" applyAlignment="1">
      <alignment horizontal="center" vertical="center"/>
    </xf>
    <xf numFmtId="0" fontId="46" fillId="0" borderId="3" xfId="0" applyFont="1" applyFill="1" applyBorder="1" applyAlignment="1">
      <alignment horizontal="center" vertical="center" wrapText="1" shrinkToFit="1"/>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28" borderId="18" xfId="0" applyFont="1" applyFill="1" applyBorder="1" applyAlignment="1">
      <alignment horizontal="center" vertical="center"/>
    </xf>
    <xf numFmtId="0" fontId="36" fillId="0" borderId="3" xfId="0" applyFont="1" applyBorder="1" applyAlignment="1">
      <alignment horizontal="center" vertical="center" shrinkToFit="1"/>
    </xf>
    <xf numFmtId="0" fontId="36" fillId="28" borderId="18" xfId="0" applyFont="1" applyFill="1" applyBorder="1" applyAlignment="1">
      <alignment horizontal="center" vertical="center"/>
    </xf>
    <xf numFmtId="0" fontId="35" fillId="0" borderId="0" xfId="0" applyFont="1" applyFill="1" applyBorder="1" applyAlignment="1">
      <alignment vertical="center"/>
    </xf>
    <xf numFmtId="0" fontId="35" fillId="0" borderId="23" xfId="0" applyFont="1" applyFill="1" applyBorder="1" applyAlignment="1">
      <alignment vertical="center"/>
    </xf>
    <xf numFmtId="0" fontId="36" fillId="0" borderId="23" xfId="0" applyFont="1" applyFill="1" applyBorder="1" applyAlignment="1">
      <alignment vertical="center"/>
    </xf>
    <xf numFmtId="178" fontId="36" fillId="0" borderId="48" xfId="0" applyNumberFormat="1" applyFont="1" applyFill="1" applyBorder="1" applyAlignment="1">
      <alignment horizontal="right" vertical="center"/>
    </xf>
    <xf numFmtId="178" fontId="36" fillId="0" borderId="19" xfId="0" applyNumberFormat="1" applyFont="1" applyFill="1" applyBorder="1" applyAlignment="1">
      <alignment horizontal="right" vertical="center" shrinkToFit="1"/>
    </xf>
    <xf numFmtId="178" fontId="36" fillId="0" borderId="46" xfId="0" applyNumberFormat="1" applyFont="1" applyFill="1" applyBorder="1" applyAlignment="1">
      <alignment horizontal="right" vertical="center" shrinkToFit="1"/>
    </xf>
    <xf numFmtId="178" fontId="36" fillId="0" borderId="25" xfId="0" applyNumberFormat="1" applyFont="1" applyFill="1" applyBorder="1" applyAlignment="1">
      <alignment horizontal="right" vertical="center" shrinkToFit="1"/>
    </xf>
    <xf numFmtId="178" fontId="36" fillId="0" borderId="24" xfId="1577" applyNumberFormat="1" applyFont="1" applyFill="1" applyBorder="1" applyAlignment="1">
      <alignment horizontal="right" vertical="center" shrinkToFit="1"/>
    </xf>
    <xf numFmtId="178" fontId="36" fillId="0" borderId="17" xfId="1577" applyNumberFormat="1" applyFont="1" applyFill="1" applyBorder="1" applyAlignment="1">
      <alignment horizontal="right" vertical="center" shrinkToFit="1"/>
    </xf>
    <xf numFmtId="178" fontId="36" fillId="0" borderId="25" xfId="1577" applyNumberFormat="1" applyFont="1" applyFill="1" applyBorder="1" applyAlignment="1">
      <alignment horizontal="right" vertical="center" shrinkToFit="1"/>
    </xf>
    <xf numFmtId="0" fontId="36" fillId="0" borderId="3" xfId="0" applyFont="1" applyBorder="1" applyAlignment="1">
      <alignment horizontal="center" vertical="center" shrinkToFit="1"/>
    </xf>
    <xf numFmtId="0" fontId="36" fillId="0" borderId="3" xfId="0" applyFont="1" applyFill="1" applyBorder="1" applyAlignment="1">
      <alignment horizontal="center" vertical="center"/>
    </xf>
    <xf numFmtId="0" fontId="36" fillId="28" borderId="4" xfId="0" applyFont="1" applyFill="1" applyBorder="1" applyAlignment="1">
      <alignment horizontal="center" vertical="center"/>
    </xf>
    <xf numFmtId="0" fontId="36" fillId="28" borderId="31" xfId="0" applyFont="1" applyFill="1" applyBorder="1" applyAlignment="1">
      <alignment horizontal="center" vertical="center"/>
    </xf>
    <xf numFmtId="0" fontId="36" fillId="28" borderId="19" xfId="0" applyFont="1" applyFill="1" applyBorder="1" applyAlignment="1">
      <alignment horizontal="center" vertical="center"/>
    </xf>
    <xf numFmtId="0" fontId="36" fillId="28" borderId="17" xfId="0" applyFont="1" applyFill="1" applyBorder="1" applyAlignment="1">
      <alignment horizontal="center" vertical="center"/>
    </xf>
    <xf numFmtId="0" fontId="36" fillId="28" borderId="18" xfId="0" applyFont="1" applyFill="1" applyBorder="1" applyAlignment="1">
      <alignment horizontal="center" vertical="center"/>
    </xf>
    <xf numFmtId="0" fontId="36" fillId="0" borderId="0" xfId="0" applyFont="1" applyBorder="1" applyAlignment="1">
      <alignment horizontal="center" vertical="center" shrinkToFit="1"/>
    </xf>
    <xf numFmtId="0" fontId="36" fillId="0" borderId="19" xfId="0" applyFont="1" applyBorder="1" applyAlignment="1">
      <alignment horizontal="center" vertical="center"/>
    </xf>
    <xf numFmtId="0" fontId="36" fillId="0" borderId="18" xfId="0" applyFont="1" applyBorder="1" applyAlignment="1">
      <alignment horizontal="center" vertical="center"/>
    </xf>
    <xf numFmtId="0" fontId="36" fillId="0" borderId="3" xfId="0" applyFont="1" applyBorder="1" applyAlignment="1">
      <alignment horizontal="center" vertical="center"/>
    </xf>
    <xf numFmtId="0" fontId="36" fillId="0" borderId="19"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4" xfId="0" applyFont="1" applyBorder="1" applyAlignment="1">
      <alignment horizontal="center" vertical="center"/>
    </xf>
    <xf numFmtId="0" fontId="36" fillId="0" borderId="31" xfId="0" applyFont="1" applyBorder="1" applyAlignment="1">
      <alignment horizontal="center" vertical="center"/>
    </xf>
    <xf numFmtId="0" fontId="36" fillId="0" borderId="4" xfId="0" applyFont="1" applyBorder="1" applyAlignment="1">
      <alignment horizontal="center" vertical="center" shrinkToFit="1"/>
    </xf>
    <xf numFmtId="0" fontId="36" fillId="0" borderId="31" xfId="0" applyFont="1" applyBorder="1" applyAlignment="1">
      <alignment horizontal="center" vertical="center" shrinkToFit="1"/>
    </xf>
    <xf numFmtId="0" fontId="36" fillId="0" borderId="4"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17" xfId="0" applyFont="1" applyBorder="1" applyAlignment="1">
      <alignment horizontal="center" vertical="center"/>
    </xf>
    <xf numFmtId="0" fontId="36" fillId="0" borderId="19"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3" xfId="0" applyFont="1" applyFill="1" applyBorder="1" applyAlignment="1">
      <alignment horizontal="center" vertical="center" shrinkToFit="1"/>
    </xf>
    <xf numFmtId="0" fontId="36" fillId="0" borderId="17" xfId="0" applyFont="1" applyFill="1" applyBorder="1" applyAlignment="1">
      <alignment horizontal="center" vertical="center"/>
    </xf>
    <xf numFmtId="0" fontId="36" fillId="0" borderId="21" xfId="0" applyFont="1" applyBorder="1" applyAlignment="1">
      <alignment horizontal="center" vertical="center"/>
    </xf>
    <xf numFmtId="0" fontId="36" fillId="0" borderId="42" xfId="0" applyFont="1" applyBorder="1" applyAlignment="1">
      <alignment horizontal="center" vertical="center"/>
    </xf>
    <xf numFmtId="0" fontId="36" fillId="0" borderId="22" xfId="0" applyFont="1" applyBorder="1" applyAlignment="1">
      <alignment horizontal="center" vertical="center"/>
    </xf>
    <xf numFmtId="0" fontId="36" fillId="0" borderId="43" xfId="0" applyFont="1" applyBorder="1" applyAlignment="1">
      <alignment horizontal="center" vertical="center"/>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28" borderId="21" xfId="0" applyFont="1" applyFill="1" applyBorder="1" applyAlignment="1">
      <alignment horizontal="center" vertical="center"/>
    </xf>
    <xf numFmtId="0" fontId="36" fillId="28" borderId="23" xfId="0" applyFont="1" applyFill="1" applyBorder="1" applyAlignment="1">
      <alignment horizontal="center" vertical="center"/>
    </xf>
    <xf numFmtId="0" fontId="36" fillId="28" borderId="22" xfId="0" applyFont="1" applyFill="1" applyBorder="1" applyAlignment="1">
      <alignment horizontal="center" vertical="center"/>
    </xf>
    <xf numFmtId="0" fontId="36" fillId="28" borderId="3" xfId="0" applyFont="1" applyFill="1" applyBorder="1" applyAlignment="1">
      <alignment horizontal="center" vertical="center" shrinkToFit="1"/>
    </xf>
  </cellXfs>
  <cellStyles count="1918">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4 2" xfId="1740" xr:uid="{00000000-0005-0000-0000-000016000000}"/>
    <cellStyle name="20% - アクセント 1 4 3" xfId="1741" xr:uid="{00000000-0005-0000-0000-000017000000}"/>
    <cellStyle name="20% - アクセント 1 5" xfId="23" xr:uid="{00000000-0005-0000-0000-000018000000}"/>
    <cellStyle name="20% - アクセント 1 6" xfId="24" xr:uid="{00000000-0005-0000-0000-000019000000}"/>
    <cellStyle name="20% - アクセント 1 7" xfId="25" xr:uid="{00000000-0005-0000-0000-00001A000000}"/>
    <cellStyle name="20% - アクセント 1 8" xfId="26" xr:uid="{00000000-0005-0000-0000-00001B000000}"/>
    <cellStyle name="20% - アクセント 1 9" xfId="27" xr:uid="{00000000-0005-0000-0000-00001C000000}"/>
    <cellStyle name="20% - アクセント 2 10" xfId="28" xr:uid="{00000000-0005-0000-0000-00001D000000}"/>
    <cellStyle name="20% - アクセント 2 11" xfId="29" xr:uid="{00000000-0005-0000-0000-00001E000000}"/>
    <cellStyle name="20% - アクセント 2 12" xfId="30" xr:uid="{00000000-0005-0000-0000-00001F000000}"/>
    <cellStyle name="20% - アクセント 2 13" xfId="31" xr:uid="{00000000-0005-0000-0000-000020000000}"/>
    <cellStyle name="20% - アクセント 2 14" xfId="32" xr:uid="{00000000-0005-0000-0000-000021000000}"/>
    <cellStyle name="20% - アクセント 2 15" xfId="33" xr:uid="{00000000-0005-0000-0000-000022000000}"/>
    <cellStyle name="20% - アクセント 2 16" xfId="34" xr:uid="{00000000-0005-0000-0000-000023000000}"/>
    <cellStyle name="20% - アクセント 2 17" xfId="35" xr:uid="{00000000-0005-0000-0000-000024000000}"/>
    <cellStyle name="20% - アクセント 2 18" xfId="36" xr:uid="{00000000-0005-0000-0000-000025000000}"/>
    <cellStyle name="20% - アクセント 2 19" xfId="37" xr:uid="{00000000-0005-0000-0000-000026000000}"/>
    <cellStyle name="20% - アクセント 2 2" xfId="38" xr:uid="{00000000-0005-0000-0000-000027000000}"/>
    <cellStyle name="20% - アクセント 2 2 2" xfId="39" xr:uid="{00000000-0005-0000-0000-000028000000}"/>
    <cellStyle name="20% - アクセント 2 20" xfId="40" xr:uid="{00000000-0005-0000-0000-000029000000}"/>
    <cellStyle name="20% - アクセント 2 21" xfId="41" xr:uid="{00000000-0005-0000-0000-00002A000000}"/>
    <cellStyle name="20% - アクセント 2 22" xfId="42" xr:uid="{00000000-0005-0000-0000-00002B000000}"/>
    <cellStyle name="20% - アクセント 2 23" xfId="43" xr:uid="{00000000-0005-0000-0000-00002C000000}"/>
    <cellStyle name="20% - アクセント 2 24" xfId="44" xr:uid="{00000000-0005-0000-0000-00002D000000}"/>
    <cellStyle name="20% - アクセント 2 25" xfId="45" xr:uid="{00000000-0005-0000-0000-00002E000000}"/>
    <cellStyle name="20% - アクセント 2 3" xfId="46" xr:uid="{00000000-0005-0000-0000-00002F000000}"/>
    <cellStyle name="20% - アクセント 2 3 2" xfId="47" xr:uid="{00000000-0005-0000-0000-000030000000}"/>
    <cellStyle name="20% - アクセント 2 4" xfId="48" xr:uid="{00000000-0005-0000-0000-000031000000}"/>
    <cellStyle name="20% - アクセント 2 4 2" xfId="1742" xr:uid="{00000000-0005-0000-0000-000032000000}"/>
    <cellStyle name="20% - アクセント 2 4 3" xfId="1743" xr:uid="{00000000-0005-0000-0000-000033000000}"/>
    <cellStyle name="20% - アクセント 2 5" xfId="49" xr:uid="{00000000-0005-0000-0000-000034000000}"/>
    <cellStyle name="20% - アクセント 2 6" xfId="50" xr:uid="{00000000-0005-0000-0000-000035000000}"/>
    <cellStyle name="20% - アクセント 2 7" xfId="51" xr:uid="{00000000-0005-0000-0000-000036000000}"/>
    <cellStyle name="20% - アクセント 2 8" xfId="52" xr:uid="{00000000-0005-0000-0000-000037000000}"/>
    <cellStyle name="20% - アクセント 2 9" xfId="53" xr:uid="{00000000-0005-0000-0000-000038000000}"/>
    <cellStyle name="20% - アクセント 3 10" xfId="54" xr:uid="{00000000-0005-0000-0000-000039000000}"/>
    <cellStyle name="20% - アクセント 3 11" xfId="55" xr:uid="{00000000-0005-0000-0000-00003A000000}"/>
    <cellStyle name="20% - アクセント 3 12" xfId="56" xr:uid="{00000000-0005-0000-0000-00003B000000}"/>
    <cellStyle name="20% - アクセント 3 13" xfId="57" xr:uid="{00000000-0005-0000-0000-00003C000000}"/>
    <cellStyle name="20% - アクセント 3 14" xfId="58" xr:uid="{00000000-0005-0000-0000-00003D000000}"/>
    <cellStyle name="20% - アクセント 3 15" xfId="59" xr:uid="{00000000-0005-0000-0000-00003E000000}"/>
    <cellStyle name="20% - アクセント 3 16" xfId="60" xr:uid="{00000000-0005-0000-0000-00003F000000}"/>
    <cellStyle name="20% - アクセント 3 17" xfId="61" xr:uid="{00000000-0005-0000-0000-000040000000}"/>
    <cellStyle name="20% - アクセント 3 18" xfId="62" xr:uid="{00000000-0005-0000-0000-000041000000}"/>
    <cellStyle name="20% - アクセント 3 19" xfId="63" xr:uid="{00000000-0005-0000-0000-000042000000}"/>
    <cellStyle name="20% - アクセント 3 2" xfId="64" xr:uid="{00000000-0005-0000-0000-000043000000}"/>
    <cellStyle name="20% - アクセント 3 2 2" xfId="65" xr:uid="{00000000-0005-0000-0000-000044000000}"/>
    <cellStyle name="20% - アクセント 3 20" xfId="66" xr:uid="{00000000-0005-0000-0000-000045000000}"/>
    <cellStyle name="20% - アクセント 3 21" xfId="67" xr:uid="{00000000-0005-0000-0000-000046000000}"/>
    <cellStyle name="20% - アクセント 3 22" xfId="68" xr:uid="{00000000-0005-0000-0000-000047000000}"/>
    <cellStyle name="20% - アクセント 3 23" xfId="69" xr:uid="{00000000-0005-0000-0000-000048000000}"/>
    <cellStyle name="20% - アクセント 3 24" xfId="70" xr:uid="{00000000-0005-0000-0000-000049000000}"/>
    <cellStyle name="20% - アクセント 3 25" xfId="71" xr:uid="{00000000-0005-0000-0000-00004A000000}"/>
    <cellStyle name="20% - アクセント 3 3" xfId="72" xr:uid="{00000000-0005-0000-0000-00004B000000}"/>
    <cellStyle name="20% - アクセント 3 3 2" xfId="73" xr:uid="{00000000-0005-0000-0000-00004C000000}"/>
    <cellStyle name="20% - アクセント 3 4" xfId="74" xr:uid="{00000000-0005-0000-0000-00004D000000}"/>
    <cellStyle name="20% - アクセント 3 4 2" xfId="1744" xr:uid="{00000000-0005-0000-0000-00004E000000}"/>
    <cellStyle name="20% - アクセント 3 4 3" xfId="1745" xr:uid="{00000000-0005-0000-0000-00004F000000}"/>
    <cellStyle name="20% - アクセント 3 5" xfId="75" xr:uid="{00000000-0005-0000-0000-000050000000}"/>
    <cellStyle name="20% - アクセント 3 6" xfId="76" xr:uid="{00000000-0005-0000-0000-000051000000}"/>
    <cellStyle name="20% - アクセント 3 7" xfId="77" xr:uid="{00000000-0005-0000-0000-000052000000}"/>
    <cellStyle name="20% - アクセント 3 8" xfId="78" xr:uid="{00000000-0005-0000-0000-000053000000}"/>
    <cellStyle name="20% - アクセント 3 9" xfId="79" xr:uid="{00000000-0005-0000-0000-000054000000}"/>
    <cellStyle name="20% - アクセント 4 10" xfId="80" xr:uid="{00000000-0005-0000-0000-000055000000}"/>
    <cellStyle name="20% - アクセント 4 11" xfId="81" xr:uid="{00000000-0005-0000-0000-000056000000}"/>
    <cellStyle name="20% - アクセント 4 12" xfId="82" xr:uid="{00000000-0005-0000-0000-000057000000}"/>
    <cellStyle name="20% - アクセント 4 13" xfId="83" xr:uid="{00000000-0005-0000-0000-000058000000}"/>
    <cellStyle name="20% - アクセント 4 14" xfId="84" xr:uid="{00000000-0005-0000-0000-000059000000}"/>
    <cellStyle name="20% - アクセント 4 15" xfId="85" xr:uid="{00000000-0005-0000-0000-00005A000000}"/>
    <cellStyle name="20% - アクセント 4 16" xfId="86" xr:uid="{00000000-0005-0000-0000-00005B000000}"/>
    <cellStyle name="20% - アクセント 4 17" xfId="87" xr:uid="{00000000-0005-0000-0000-00005C000000}"/>
    <cellStyle name="20% - アクセント 4 18" xfId="88" xr:uid="{00000000-0005-0000-0000-00005D000000}"/>
    <cellStyle name="20% - アクセント 4 19" xfId="89" xr:uid="{00000000-0005-0000-0000-00005E000000}"/>
    <cellStyle name="20% - アクセント 4 2" xfId="90" xr:uid="{00000000-0005-0000-0000-00005F000000}"/>
    <cellStyle name="20% - アクセント 4 2 2" xfId="91" xr:uid="{00000000-0005-0000-0000-000060000000}"/>
    <cellStyle name="20% - アクセント 4 20" xfId="92" xr:uid="{00000000-0005-0000-0000-000061000000}"/>
    <cellStyle name="20% - アクセント 4 21" xfId="93" xr:uid="{00000000-0005-0000-0000-000062000000}"/>
    <cellStyle name="20% - アクセント 4 22" xfId="94" xr:uid="{00000000-0005-0000-0000-000063000000}"/>
    <cellStyle name="20% - アクセント 4 23" xfId="95" xr:uid="{00000000-0005-0000-0000-000064000000}"/>
    <cellStyle name="20% - アクセント 4 24" xfId="96" xr:uid="{00000000-0005-0000-0000-000065000000}"/>
    <cellStyle name="20% - アクセント 4 25" xfId="97" xr:uid="{00000000-0005-0000-0000-000066000000}"/>
    <cellStyle name="20% - アクセント 4 3" xfId="98" xr:uid="{00000000-0005-0000-0000-000067000000}"/>
    <cellStyle name="20% - アクセント 4 3 2" xfId="99" xr:uid="{00000000-0005-0000-0000-000068000000}"/>
    <cellStyle name="20% - アクセント 4 4" xfId="100" xr:uid="{00000000-0005-0000-0000-000069000000}"/>
    <cellStyle name="20% - アクセント 4 4 2" xfId="1746" xr:uid="{00000000-0005-0000-0000-00006A000000}"/>
    <cellStyle name="20% - アクセント 4 4 3" xfId="1747" xr:uid="{00000000-0005-0000-0000-00006B000000}"/>
    <cellStyle name="20% - アクセント 4 5" xfId="101" xr:uid="{00000000-0005-0000-0000-00006C000000}"/>
    <cellStyle name="20% - アクセント 4 6" xfId="102" xr:uid="{00000000-0005-0000-0000-00006D000000}"/>
    <cellStyle name="20% - アクセント 4 7" xfId="103" xr:uid="{00000000-0005-0000-0000-00006E000000}"/>
    <cellStyle name="20% - アクセント 4 8" xfId="104" xr:uid="{00000000-0005-0000-0000-00006F000000}"/>
    <cellStyle name="20% - アクセント 4 9" xfId="105" xr:uid="{00000000-0005-0000-0000-000070000000}"/>
    <cellStyle name="20% - アクセント 5 10" xfId="106" xr:uid="{00000000-0005-0000-0000-000071000000}"/>
    <cellStyle name="20% - アクセント 5 11" xfId="107" xr:uid="{00000000-0005-0000-0000-000072000000}"/>
    <cellStyle name="20% - アクセント 5 12" xfId="108" xr:uid="{00000000-0005-0000-0000-000073000000}"/>
    <cellStyle name="20% - アクセント 5 13" xfId="109" xr:uid="{00000000-0005-0000-0000-000074000000}"/>
    <cellStyle name="20% - アクセント 5 14" xfId="110" xr:uid="{00000000-0005-0000-0000-000075000000}"/>
    <cellStyle name="20% - アクセント 5 15" xfId="111" xr:uid="{00000000-0005-0000-0000-000076000000}"/>
    <cellStyle name="20% - アクセント 5 16" xfId="112" xr:uid="{00000000-0005-0000-0000-000077000000}"/>
    <cellStyle name="20% - アクセント 5 17" xfId="113" xr:uid="{00000000-0005-0000-0000-000078000000}"/>
    <cellStyle name="20% - アクセント 5 18" xfId="114" xr:uid="{00000000-0005-0000-0000-000079000000}"/>
    <cellStyle name="20% - アクセント 5 19" xfId="115" xr:uid="{00000000-0005-0000-0000-00007A000000}"/>
    <cellStyle name="20% - アクセント 5 2" xfId="116" xr:uid="{00000000-0005-0000-0000-00007B000000}"/>
    <cellStyle name="20% - アクセント 5 2 2" xfId="117" xr:uid="{00000000-0005-0000-0000-00007C000000}"/>
    <cellStyle name="20% - アクセント 5 20" xfId="118" xr:uid="{00000000-0005-0000-0000-00007D000000}"/>
    <cellStyle name="20% - アクセント 5 21" xfId="119" xr:uid="{00000000-0005-0000-0000-00007E000000}"/>
    <cellStyle name="20% - アクセント 5 22" xfId="120" xr:uid="{00000000-0005-0000-0000-00007F000000}"/>
    <cellStyle name="20% - アクセント 5 23" xfId="121" xr:uid="{00000000-0005-0000-0000-000080000000}"/>
    <cellStyle name="20% - アクセント 5 24" xfId="122" xr:uid="{00000000-0005-0000-0000-000081000000}"/>
    <cellStyle name="20% - アクセント 5 25" xfId="123" xr:uid="{00000000-0005-0000-0000-000082000000}"/>
    <cellStyle name="20% - アクセント 5 3" xfId="124" xr:uid="{00000000-0005-0000-0000-000083000000}"/>
    <cellStyle name="20% - アクセント 5 3 2" xfId="125" xr:uid="{00000000-0005-0000-0000-000084000000}"/>
    <cellStyle name="20% - アクセント 5 4" xfId="126" xr:uid="{00000000-0005-0000-0000-000085000000}"/>
    <cellStyle name="20% - アクセント 5 4 2" xfId="1748" xr:uid="{00000000-0005-0000-0000-000086000000}"/>
    <cellStyle name="20% - アクセント 5 4 3" xfId="1749" xr:uid="{00000000-0005-0000-0000-000087000000}"/>
    <cellStyle name="20% - アクセント 5 5" xfId="127" xr:uid="{00000000-0005-0000-0000-000088000000}"/>
    <cellStyle name="20% - アクセント 5 6" xfId="128" xr:uid="{00000000-0005-0000-0000-000089000000}"/>
    <cellStyle name="20% - アクセント 5 7" xfId="129" xr:uid="{00000000-0005-0000-0000-00008A000000}"/>
    <cellStyle name="20% - アクセント 5 8" xfId="130" xr:uid="{00000000-0005-0000-0000-00008B000000}"/>
    <cellStyle name="20% - アクセント 5 9" xfId="131" xr:uid="{00000000-0005-0000-0000-00008C000000}"/>
    <cellStyle name="20% - アクセント 6 10" xfId="132" xr:uid="{00000000-0005-0000-0000-00008D000000}"/>
    <cellStyle name="20% - アクセント 6 11" xfId="133" xr:uid="{00000000-0005-0000-0000-00008E000000}"/>
    <cellStyle name="20% - アクセント 6 12" xfId="134" xr:uid="{00000000-0005-0000-0000-00008F000000}"/>
    <cellStyle name="20% - アクセント 6 13" xfId="135" xr:uid="{00000000-0005-0000-0000-000090000000}"/>
    <cellStyle name="20% - アクセント 6 14" xfId="136" xr:uid="{00000000-0005-0000-0000-000091000000}"/>
    <cellStyle name="20% - アクセント 6 15" xfId="137" xr:uid="{00000000-0005-0000-0000-000092000000}"/>
    <cellStyle name="20% - アクセント 6 16" xfId="138" xr:uid="{00000000-0005-0000-0000-000093000000}"/>
    <cellStyle name="20% - アクセント 6 17" xfId="139" xr:uid="{00000000-0005-0000-0000-000094000000}"/>
    <cellStyle name="20% - アクセント 6 18" xfId="140" xr:uid="{00000000-0005-0000-0000-000095000000}"/>
    <cellStyle name="20% - アクセント 6 19" xfId="141" xr:uid="{00000000-0005-0000-0000-000096000000}"/>
    <cellStyle name="20% - アクセント 6 2" xfId="142" xr:uid="{00000000-0005-0000-0000-000097000000}"/>
    <cellStyle name="20% - アクセント 6 2 2" xfId="143" xr:uid="{00000000-0005-0000-0000-000098000000}"/>
    <cellStyle name="20% - アクセント 6 20" xfId="144" xr:uid="{00000000-0005-0000-0000-000099000000}"/>
    <cellStyle name="20% - アクセント 6 21" xfId="145" xr:uid="{00000000-0005-0000-0000-00009A000000}"/>
    <cellStyle name="20% - アクセント 6 22" xfId="146" xr:uid="{00000000-0005-0000-0000-00009B000000}"/>
    <cellStyle name="20% - アクセント 6 23" xfId="147" xr:uid="{00000000-0005-0000-0000-00009C000000}"/>
    <cellStyle name="20% - アクセント 6 24" xfId="148" xr:uid="{00000000-0005-0000-0000-00009D000000}"/>
    <cellStyle name="20% - アクセント 6 25" xfId="149" xr:uid="{00000000-0005-0000-0000-00009E000000}"/>
    <cellStyle name="20% - アクセント 6 3" xfId="150" xr:uid="{00000000-0005-0000-0000-00009F000000}"/>
    <cellStyle name="20% - アクセント 6 3 2" xfId="151" xr:uid="{00000000-0005-0000-0000-0000A0000000}"/>
    <cellStyle name="20% - アクセント 6 4" xfId="152" xr:uid="{00000000-0005-0000-0000-0000A1000000}"/>
    <cellStyle name="20% - アクセント 6 4 2" xfId="1750" xr:uid="{00000000-0005-0000-0000-0000A2000000}"/>
    <cellStyle name="20% - アクセント 6 4 3" xfId="1751" xr:uid="{00000000-0005-0000-0000-0000A3000000}"/>
    <cellStyle name="20% - アクセント 6 5" xfId="153" xr:uid="{00000000-0005-0000-0000-0000A4000000}"/>
    <cellStyle name="20% - アクセント 6 6" xfId="154" xr:uid="{00000000-0005-0000-0000-0000A5000000}"/>
    <cellStyle name="20% - アクセント 6 7" xfId="155" xr:uid="{00000000-0005-0000-0000-0000A6000000}"/>
    <cellStyle name="20% - アクセント 6 8" xfId="156" xr:uid="{00000000-0005-0000-0000-0000A7000000}"/>
    <cellStyle name="20% - アクセント 6 9" xfId="157" xr:uid="{00000000-0005-0000-0000-0000A8000000}"/>
    <cellStyle name="40% - アクセント 1 10" xfId="158" xr:uid="{00000000-0005-0000-0000-0000A9000000}"/>
    <cellStyle name="40% - アクセント 1 11" xfId="159" xr:uid="{00000000-0005-0000-0000-0000AA000000}"/>
    <cellStyle name="40% - アクセント 1 12" xfId="160" xr:uid="{00000000-0005-0000-0000-0000AB000000}"/>
    <cellStyle name="40% - アクセント 1 13" xfId="161" xr:uid="{00000000-0005-0000-0000-0000AC000000}"/>
    <cellStyle name="40% - アクセント 1 14" xfId="162" xr:uid="{00000000-0005-0000-0000-0000AD000000}"/>
    <cellStyle name="40% - アクセント 1 15" xfId="163" xr:uid="{00000000-0005-0000-0000-0000AE000000}"/>
    <cellStyle name="40% - アクセント 1 16" xfId="164" xr:uid="{00000000-0005-0000-0000-0000AF000000}"/>
    <cellStyle name="40% - アクセント 1 17" xfId="165" xr:uid="{00000000-0005-0000-0000-0000B0000000}"/>
    <cellStyle name="40% - アクセント 1 18" xfId="166" xr:uid="{00000000-0005-0000-0000-0000B1000000}"/>
    <cellStyle name="40% - アクセント 1 19" xfId="167" xr:uid="{00000000-0005-0000-0000-0000B2000000}"/>
    <cellStyle name="40% - アクセント 1 2" xfId="168" xr:uid="{00000000-0005-0000-0000-0000B3000000}"/>
    <cellStyle name="40% - アクセント 1 2 2" xfId="169" xr:uid="{00000000-0005-0000-0000-0000B4000000}"/>
    <cellStyle name="40% - アクセント 1 20" xfId="170" xr:uid="{00000000-0005-0000-0000-0000B5000000}"/>
    <cellStyle name="40% - アクセント 1 21" xfId="171" xr:uid="{00000000-0005-0000-0000-0000B6000000}"/>
    <cellStyle name="40% - アクセント 1 22" xfId="172" xr:uid="{00000000-0005-0000-0000-0000B7000000}"/>
    <cellStyle name="40% - アクセント 1 23" xfId="173" xr:uid="{00000000-0005-0000-0000-0000B8000000}"/>
    <cellStyle name="40% - アクセント 1 24" xfId="174" xr:uid="{00000000-0005-0000-0000-0000B9000000}"/>
    <cellStyle name="40% - アクセント 1 25" xfId="175" xr:uid="{00000000-0005-0000-0000-0000BA000000}"/>
    <cellStyle name="40% - アクセント 1 3" xfId="176" xr:uid="{00000000-0005-0000-0000-0000BB000000}"/>
    <cellStyle name="40% - アクセント 1 3 2" xfId="177" xr:uid="{00000000-0005-0000-0000-0000BC000000}"/>
    <cellStyle name="40% - アクセント 1 4" xfId="178" xr:uid="{00000000-0005-0000-0000-0000BD000000}"/>
    <cellStyle name="40% - アクセント 1 4 2" xfId="1752" xr:uid="{00000000-0005-0000-0000-0000BE000000}"/>
    <cellStyle name="40% - アクセント 1 4 3" xfId="1753" xr:uid="{00000000-0005-0000-0000-0000BF000000}"/>
    <cellStyle name="40% - アクセント 1 5" xfId="179" xr:uid="{00000000-0005-0000-0000-0000C0000000}"/>
    <cellStyle name="40% - アクセント 1 6" xfId="180" xr:uid="{00000000-0005-0000-0000-0000C1000000}"/>
    <cellStyle name="40% - アクセント 1 7" xfId="181" xr:uid="{00000000-0005-0000-0000-0000C2000000}"/>
    <cellStyle name="40% - アクセント 1 8" xfId="182" xr:uid="{00000000-0005-0000-0000-0000C3000000}"/>
    <cellStyle name="40% - アクセント 1 9" xfId="183" xr:uid="{00000000-0005-0000-0000-0000C4000000}"/>
    <cellStyle name="40% - アクセント 2 10" xfId="184" xr:uid="{00000000-0005-0000-0000-0000C5000000}"/>
    <cellStyle name="40% - アクセント 2 11" xfId="185" xr:uid="{00000000-0005-0000-0000-0000C6000000}"/>
    <cellStyle name="40% - アクセント 2 12" xfId="186" xr:uid="{00000000-0005-0000-0000-0000C7000000}"/>
    <cellStyle name="40% - アクセント 2 13" xfId="187" xr:uid="{00000000-0005-0000-0000-0000C8000000}"/>
    <cellStyle name="40% - アクセント 2 14" xfId="188" xr:uid="{00000000-0005-0000-0000-0000C9000000}"/>
    <cellStyle name="40% - アクセント 2 15" xfId="189" xr:uid="{00000000-0005-0000-0000-0000CA000000}"/>
    <cellStyle name="40% - アクセント 2 16" xfId="190" xr:uid="{00000000-0005-0000-0000-0000CB000000}"/>
    <cellStyle name="40% - アクセント 2 17" xfId="191" xr:uid="{00000000-0005-0000-0000-0000CC000000}"/>
    <cellStyle name="40% - アクセント 2 18" xfId="192" xr:uid="{00000000-0005-0000-0000-0000CD000000}"/>
    <cellStyle name="40% - アクセント 2 19" xfId="193" xr:uid="{00000000-0005-0000-0000-0000CE000000}"/>
    <cellStyle name="40% - アクセント 2 2" xfId="194" xr:uid="{00000000-0005-0000-0000-0000CF000000}"/>
    <cellStyle name="40% - アクセント 2 2 2" xfId="195" xr:uid="{00000000-0005-0000-0000-0000D0000000}"/>
    <cellStyle name="40% - アクセント 2 20" xfId="196" xr:uid="{00000000-0005-0000-0000-0000D1000000}"/>
    <cellStyle name="40% - アクセント 2 21" xfId="197" xr:uid="{00000000-0005-0000-0000-0000D2000000}"/>
    <cellStyle name="40% - アクセント 2 22" xfId="198" xr:uid="{00000000-0005-0000-0000-0000D3000000}"/>
    <cellStyle name="40% - アクセント 2 23" xfId="199" xr:uid="{00000000-0005-0000-0000-0000D4000000}"/>
    <cellStyle name="40% - アクセント 2 24" xfId="200" xr:uid="{00000000-0005-0000-0000-0000D5000000}"/>
    <cellStyle name="40% - アクセント 2 25" xfId="201" xr:uid="{00000000-0005-0000-0000-0000D6000000}"/>
    <cellStyle name="40% - アクセント 2 3" xfId="202" xr:uid="{00000000-0005-0000-0000-0000D7000000}"/>
    <cellStyle name="40% - アクセント 2 3 2" xfId="203" xr:uid="{00000000-0005-0000-0000-0000D8000000}"/>
    <cellStyle name="40% - アクセント 2 4" xfId="204" xr:uid="{00000000-0005-0000-0000-0000D9000000}"/>
    <cellStyle name="40% - アクセント 2 4 2" xfId="1754" xr:uid="{00000000-0005-0000-0000-0000DA000000}"/>
    <cellStyle name="40% - アクセント 2 4 3" xfId="1755" xr:uid="{00000000-0005-0000-0000-0000DB000000}"/>
    <cellStyle name="40% - アクセント 2 5" xfId="205" xr:uid="{00000000-0005-0000-0000-0000DC000000}"/>
    <cellStyle name="40% - アクセント 2 6" xfId="206" xr:uid="{00000000-0005-0000-0000-0000DD000000}"/>
    <cellStyle name="40% - アクセント 2 7" xfId="207" xr:uid="{00000000-0005-0000-0000-0000DE000000}"/>
    <cellStyle name="40% - アクセント 2 8" xfId="208" xr:uid="{00000000-0005-0000-0000-0000DF000000}"/>
    <cellStyle name="40% - アクセント 2 9" xfId="209" xr:uid="{00000000-0005-0000-0000-0000E0000000}"/>
    <cellStyle name="40% - アクセント 3 10" xfId="210" xr:uid="{00000000-0005-0000-0000-0000E1000000}"/>
    <cellStyle name="40% - アクセント 3 11" xfId="211" xr:uid="{00000000-0005-0000-0000-0000E2000000}"/>
    <cellStyle name="40% - アクセント 3 12" xfId="212" xr:uid="{00000000-0005-0000-0000-0000E3000000}"/>
    <cellStyle name="40% - アクセント 3 13" xfId="213" xr:uid="{00000000-0005-0000-0000-0000E4000000}"/>
    <cellStyle name="40% - アクセント 3 14" xfId="214" xr:uid="{00000000-0005-0000-0000-0000E5000000}"/>
    <cellStyle name="40% - アクセント 3 15" xfId="215" xr:uid="{00000000-0005-0000-0000-0000E6000000}"/>
    <cellStyle name="40% - アクセント 3 16" xfId="216" xr:uid="{00000000-0005-0000-0000-0000E7000000}"/>
    <cellStyle name="40% - アクセント 3 17" xfId="217" xr:uid="{00000000-0005-0000-0000-0000E8000000}"/>
    <cellStyle name="40% - アクセント 3 18" xfId="218" xr:uid="{00000000-0005-0000-0000-0000E9000000}"/>
    <cellStyle name="40% - アクセント 3 19" xfId="219" xr:uid="{00000000-0005-0000-0000-0000EA000000}"/>
    <cellStyle name="40% - アクセント 3 2" xfId="220" xr:uid="{00000000-0005-0000-0000-0000EB000000}"/>
    <cellStyle name="40% - アクセント 3 2 2" xfId="221" xr:uid="{00000000-0005-0000-0000-0000EC000000}"/>
    <cellStyle name="40% - アクセント 3 20" xfId="222" xr:uid="{00000000-0005-0000-0000-0000ED000000}"/>
    <cellStyle name="40% - アクセント 3 21" xfId="223" xr:uid="{00000000-0005-0000-0000-0000EE000000}"/>
    <cellStyle name="40% - アクセント 3 22" xfId="224" xr:uid="{00000000-0005-0000-0000-0000EF000000}"/>
    <cellStyle name="40% - アクセント 3 23" xfId="225" xr:uid="{00000000-0005-0000-0000-0000F0000000}"/>
    <cellStyle name="40% - アクセント 3 24" xfId="226" xr:uid="{00000000-0005-0000-0000-0000F1000000}"/>
    <cellStyle name="40% - アクセント 3 25" xfId="227" xr:uid="{00000000-0005-0000-0000-0000F2000000}"/>
    <cellStyle name="40% - アクセント 3 3" xfId="228" xr:uid="{00000000-0005-0000-0000-0000F3000000}"/>
    <cellStyle name="40% - アクセント 3 3 2" xfId="229" xr:uid="{00000000-0005-0000-0000-0000F4000000}"/>
    <cellStyle name="40% - アクセント 3 4" xfId="230" xr:uid="{00000000-0005-0000-0000-0000F5000000}"/>
    <cellStyle name="40% - アクセント 3 4 2" xfId="1756" xr:uid="{00000000-0005-0000-0000-0000F6000000}"/>
    <cellStyle name="40% - アクセント 3 4 3" xfId="1757" xr:uid="{00000000-0005-0000-0000-0000F7000000}"/>
    <cellStyle name="40% - アクセント 3 5" xfId="231" xr:uid="{00000000-0005-0000-0000-0000F8000000}"/>
    <cellStyle name="40% - アクセント 3 6" xfId="232" xr:uid="{00000000-0005-0000-0000-0000F9000000}"/>
    <cellStyle name="40% - アクセント 3 7" xfId="233" xr:uid="{00000000-0005-0000-0000-0000FA000000}"/>
    <cellStyle name="40% - アクセント 3 8" xfId="234" xr:uid="{00000000-0005-0000-0000-0000FB000000}"/>
    <cellStyle name="40% - アクセント 3 9" xfId="235" xr:uid="{00000000-0005-0000-0000-0000FC000000}"/>
    <cellStyle name="40% - アクセント 4 10" xfId="236" xr:uid="{00000000-0005-0000-0000-0000FD000000}"/>
    <cellStyle name="40% - アクセント 4 11" xfId="237" xr:uid="{00000000-0005-0000-0000-0000FE000000}"/>
    <cellStyle name="40% - アクセント 4 12" xfId="238" xr:uid="{00000000-0005-0000-0000-0000FF000000}"/>
    <cellStyle name="40% - アクセント 4 13" xfId="239" xr:uid="{00000000-0005-0000-0000-000000010000}"/>
    <cellStyle name="40% - アクセント 4 14" xfId="240" xr:uid="{00000000-0005-0000-0000-000001010000}"/>
    <cellStyle name="40% - アクセント 4 15" xfId="241" xr:uid="{00000000-0005-0000-0000-000002010000}"/>
    <cellStyle name="40% - アクセント 4 16" xfId="242" xr:uid="{00000000-0005-0000-0000-000003010000}"/>
    <cellStyle name="40% - アクセント 4 17" xfId="243" xr:uid="{00000000-0005-0000-0000-000004010000}"/>
    <cellStyle name="40% - アクセント 4 18" xfId="244" xr:uid="{00000000-0005-0000-0000-000005010000}"/>
    <cellStyle name="40% - アクセント 4 19" xfId="245" xr:uid="{00000000-0005-0000-0000-000006010000}"/>
    <cellStyle name="40% - アクセント 4 2" xfId="246" xr:uid="{00000000-0005-0000-0000-000007010000}"/>
    <cellStyle name="40% - アクセント 4 2 2" xfId="247" xr:uid="{00000000-0005-0000-0000-000008010000}"/>
    <cellStyle name="40% - アクセント 4 20" xfId="248" xr:uid="{00000000-0005-0000-0000-000009010000}"/>
    <cellStyle name="40% - アクセント 4 21" xfId="249" xr:uid="{00000000-0005-0000-0000-00000A010000}"/>
    <cellStyle name="40% - アクセント 4 22" xfId="250" xr:uid="{00000000-0005-0000-0000-00000B010000}"/>
    <cellStyle name="40% - アクセント 4 23" xfId="251" xr:uid="{00000000-0005-0000-0000-00000C010000}"/>
    <cellStyle name="40% - アクセント 4 24" xfId="252" xr:uid="{00000000-0005-0000-0000-00000D010000}"/>
    <cellStyle name="40% - アクセント 4 25" xfId="253" xr:uid="{00000000-0005-0000-0000-00000E010000}"/>
    <cellStyle name="40% - アクセント 4 3" xfId="254" xr:uid="{00000000-0005-0000-0000-00000F010000}"/>
    <cellStyle name="40% - アクセント 4 3 2" xfId="255" xr:uid="{00000000-0005-0000-0000-000010010000}"/>
    <cellStyle name="40% - アクセント 4 4" xfId="256" xr:uid="{00000000-0005-0000-0000-000011010000}"/>
    <cellStyle name="40% - アクセント 4 4 2" xfId="1758" xr:uid="{00000000-0005-0000-0000-000012010000}"/>
    <cellStyle name="40% - アクセント 4 4 3" xfId="1759" xr:uid="{00000000-0005-0000-0000-000013010000}"/>
    <cellStyle name="40% - アクセント 4 5" xfId="257" xr:uid="{00000000-0005-0000-0000-000014010000}"/>
    <cellStyle name="40% - アクセント 4 6" xfId="258" xr:uid="{00000000-0005-0000-0000-000015010000}"/>
    <cellStyle name="40% - アクセント 4 7" xfId="259" xr:uid="{00000000-0005-0000-0000-000016010000}"/>
    <cellStyle name="40% - アクセント 4 8" xfId="260" xr:uid="{00000000-0005-0000-0000-000017010000}"/>
    <cellStyle name="40% - アクセント 4 9" xfId="261" xr:uid="{00000000-0005-0000-0000-000018010000}"/>
    <cellStyle name="40% - アクセント 5 10" xfId="262" xr:uid="{00000000-0005-0000-0000-000019010000}"/>
    <cellStyle name="40% - アクセント 5 11" xfId="263" xr:uid="{00000000-0005-0000-0000-00001A010000}"/>
    <cellStyle name="40% - アクセント 5 12" xfId="264" xr:uid="{00000000-0005-0000-0000-00001B010000}"/>
    <cellStyle name="40% - アクセント 5 13" xfId="265" xr:uid="{00000000-0005-0000-0000-00001C010000}"/>
    <cellStyle name="40% - アクセント 5 14" xfId="266" xr:uid="{00000000-0005-0000-0000-00001D010000}"/>
    <cellStyle name="40% - アクセント 5 15" xfId="267" xr:uid="{00000000-0005-0000-0000-00001E010000}"/>
    <cellStyle name="40% - アクセント 5 16" xfId="268" xr:uid="{00000000-0005-0000-0000-00001F010000}"/>
    <cellStyle name="40% - アクセント 5 17" xfId="269" xr:uid="{00000000-0005-0000-0000-000020010000}"/>
    <cellStyle name="40% - アクセント 5 18" xfId="270" xr:uid="{00000000-0005-0000-0000-000021010000}"/>
    <cellStyle name="40% - アクセント 5 19" xfId="271" xr:uid="{00000000-0005-0000-0000-000022010000}"/>
    <cellStyle name="40% - アクセント 5 2" xfId="272" xr:uid="{00000000-0005-0000-0000-000023010000}"/>
    <cellStyle name="40% - アクセント 5 2 2" xfId="273" xr:uid="{00000000-0005-0000-0000-000024010000}"/>
    <cellStyle name="40% - アクセント 5 20" xfId="274" xr:uid="{00000000-0005-0000-0000-000025010000}"/>
    <cellStyle name="40% - アクセント 5 21" xfId="275" xr:uid="{00000000-0005-0000-0000-000026010000}"/>
    <cellStyle name="40% - アクセント 5 22" xfId="276" xr:uid="{00000000-0005-0000-0000-000027010000}"/>
    <cellStyle name="40% - アクセント 5 23" xfId="277" xr:uid="{00000000-0005-0000-0000-000028010000}"/>
    <cellStyle name="40% - アクセント 5 24" xfId="278" xr:uid="{00000000-0005-0000-0000-000029010000}"/>
    <cellStyle name="40% - アクセント 5 25" xfId="279" xr:uid="{00000000-0005-0000-0000-00002A010000}"/>
    <cellStyle name="40% - アクセント 5 3" xfId="280" xr:uid="{00000000-0005-0000-0000-00002B010000}"/>
    <cellStyle name="40% - アクセント 5 3 2" xfId="281" xr:uid="{00000000-0005-0000-0000-00002C010000}"/>
    <cellStyle name="40% - アクセント 5 4" xfId="282" xr:uid="{00000000-0005-0000-0000-00002D010000}"/>
    <cellStyle name="40% - アクセント 5 4 2" xfId="1760" xr:uid="{00000000-0005-0000-0000-00002E010000}"/>
    <cellStyle name="40% - アクセント 5 4 3" xfId="1761" xr:uid="{00000000-0005-0000-0000-00002F010000}"/>
    <cellStyle name="40% - アクセント 5 5" xfId="283" xr:uid="{00000000-0005-0000-0000-000030010000}"/>
    <cellStyle name="40% - アクセント 5 6" xfId="284" xr:uid="{00000000-0005-0000-0000-000031010000}"/>
    <cellStyle name="40% - アクセント 5 7" xfId="285" xr:uid="{00000000-0005-0000-0000-000032010000}"/>
    <cellStyle name="40% - アクセント 5 8" xfId="286" xr:uid="{00000000-0005-0000-0000-000033010000}"/>
    <cellStyle name="40% - アクセント 5 9" xfId="287" xr:uid="{00000000-0005-0000-0000-000034010000}"/>
    <cellStyle name="40% - アクセント 6 10" xfId="288" xr:uid="{00000000-0005-0000-0000-000035010000}"/>
    <cellStyle name="40% - アクセント 6 11" xfId="289" xr:uid="{00000000-0005-0000-0000-000036010000}"/>
    <cellStyle name="40% - アクセント 6 12" xfId="290" xr:uid="{00000000-0005-0000-0000-000037010000}"/>
    <cellStyle name="40% - アクセント 6 13" xfId="291" xr:uid="{00000000-0005-0000-0000-000038010000}"/>
    <cellStyle name="40% - アクセント 6 14" xfId="292" xr:uid="{00000000-0005-0000-0000-000039010000}"/>
    <cellStyle name="40% - アクセント 6 15" xfId="293" xr:uid="{00000000-0005-0000-0000-00003A010000}"/>
    <cellStyle name="40% - アクセント 6 16" xfId="294" xr:uid="{00000000-0005-0000-0000-00003B010000}"/>
    <cellStyle name="40% - アクセント 6 17" xfId="295" xr:uid="{00000000-0005-0000-0000-00003C010000}"/>
    <cellStyle name="40% - アクセント 6 18" xfId="296" xr:uid="{00000000-0005-0000-0000-00003D010000}"/>
    <cellStyle name="40% - アクセント 6 19" xfId="297" xr:uid="{00000000-0005-0000-0000-00003E010000}"/>
    <cellStyle name="40% - アクセント 6 2" xfId="298" xr:uid="{00000000-0005-0000-0000-00003F010000}"/>
    <cellStyle name="40% - アクセント 6 2 2" xfId="299" xr:uid="{00000000-0005-0000-0000-000040010000}"/>
    <cellStyle name="40% - アクセント 6 20" xfId="300" xr:uid="{00000000-0005-0000-0000-000041010000}"/>
    <cellStyle name="40% - アクセント 6 21" xfId="301" xr:uid="{00000000-0005-0000-0000-000042010000}"/>
    <cellStyle name="40% - アクセント 6 22" xfId="302" xr:uid="{00000000-0005-0000-0000-000043010000}"/>
    <cellStyle name="40% - アクセント 6 23" xfId="303" xr:uid="{00000000-0005-0000-0000-000044010000}"/>
    <cellStyle name="40% - アクセント 6 24" xfId="304" xr:uid="{00000000-0005-0000-0000-000045010000}"/>
    <cellStyle name="40% - アクセント 6 25" xfId="305" xr:uid="{00000000-0005-0000-0000-000046010000}"/>
    <cellStyle name="40% - アクセント 6 3" xfId="306" xr:uid="{00000000-0005-0000-0000-000047010000}"/>
    <cellStyle name="40% - アクセント 6 3 2" xfId="307" xr:uid="{00000000-0005-0000-0000-000048010000}"/>
    <cellStyle name="40% - アクセント 6 4" xfId="308" xr:uid="{00000000-0005-0000-0000-000049010000}"/>
    <cellStyle name="40% - アクセント 6 4 2" xfId="1762" xr:uid="{00000000-0005-0000-0000-00004A010000}"/>
    <cellStyle name="40% - アクセント 6 4 3" xfId="1763" xr:uid="{00000000-0005-0000-0000-00004B010000}"/>
    <cellStyle name="40% - アクセント 6 5" xfId="309" xr:uid="{00000000-0005-0000-0000-00004C010000}"/>
    <cellStyle name="40% - アクセント 6 6" xfId="310" xr:uid="{00000000-0005-0000-0000-00004D010000}"/>
    <cellStyle name="40% - アクセント 6 7" xfId="311" xr:uid="{00000000-0005-0000-0000-00004E010000}"/>
    <cellStyle name="40% - アクセント 6 8" xfId="312" xr:uid="{00000000-0005-0000-0000-00004F010000}"/>
    <cellStyle name="40% - アクセント 6 9" xfId="313" xr:uid="{00000000-0005-0000-0000-000050010000}"/>
    <cellStyle name="60% - アクセント 1 10" xfId="314" xr:uid="{00000000-0005-0000-0000-000051010000}"/>
    <cellStyle name="60% - アクセント 1 11" xfId="315" xr:uid="{00000000-0005-0000-0000-000052010000}"/>
    <cellStyle name="60% - アクセント 1 12" xfId="316" xr:uid="{00000000-0005-0000-0000-000053010000}"/>
    <cellStyle name="60% - アクセント 1 13" xfId="317" xr:uid="{00000000-0005-0000-0000-000054010000}"/>
    <cellStyle name="60% - アクセント 1 14" xfId="318" xr:uid="{00000000-0005-0000-0000-000055010000}"/>
    <cellStyle name="60% - アクセント 1 15" xfId="319" xr:uid="{00000000-0005-0000-0000-000056010000}"/>
    <cellStyle name="60% - アクセント 1 16" xfId="320" xr:uid="{00000000-0005-0000-0000-000057010000}"/>
    <cellStyle name="60% - アクセント 1 17" xfId="321" xr:uid="{00000000-0005-0000-0000-000058010000}"/>
    <cellStyle name="60% - アクセント 1 18" xfId="322" xr:uid="{00000000-0005-0000-0000-000059010000}"/>
    <cellStyle name="60% - アクセント 1 19" xfId="323" xr:uid="{00000000-0005-0000-0000-00005A010000}"/>
    <cellStyle name="60% - アクセント 1 2" xfId="324" xr:uid="{00000000-0005-0000-0000-00005B010000}"/>
    <cellStyle name="60% - アクセント 1 2 2" xfId="325" xr:uid="{00000000-0005-0000-0000-00005C010000}"/>
    <cellStyle name="60% - アクセント 1 20" xfId="326" xr:uid="{00000000-0005-0000-0000-00005D010000}"/>
    <cellStyle name="60% - アクセント 1 21" xfId="327" xr:uid="{00000000-0005-0000-0000-00005E010000}"/>
    <cellStyle name="60% - アクセント 1 22" xfId="328" xr:uid="{00000000-0005-0000-0000-00005F010000}"/>
    <cellStyle name="60% - アクセント 1 23" xfId="329" xr:uid="{00000000-0005-0000-0000-000060010000}"/>
    <cellStyle name="60% - アクセント 1 24" xfId="330" xr:uid="{00000000-0005-0000-0000-000061010000}"/>
    <cellStyle name="60% - アクセント 1 25" xfId="331" xr:uid="{00000000-0005-0000-0000-000062010000}"/>
    <cellStyle name="60% - アクセント 1 3" xfId="332" xr:uid="{00000000-0005-0000-0000-000063010000}"/>
    <cellStyle name="60% - アクセント 1 3 2" xfId="333" xr:uid="{00000000-0005-0000-0000-000064010000}"/>
    <cellStyle name="60% - アクセント 1 4" xfId="334" xr:uid="{00000000-0005-0000-0000-000065010000}"/>
    <cellStyle name="60% - アクセント 1 5" xfId="335" xr:uid="{00000000-0005-0000-0000-000066010000}"/>
    <cellStyle name="60% - アクセント 1 6" xfId="336" xr:uid="{00000000-0005-0000-0000-000067010000}"/>
    <cellStyle name="60% - アクセント 1 7" xfId="337" xr:uid="{00000000-0005-0000-0000-000068010000}"/>
    <cellStyle name="60% - アクセント 1 8" xfId="338" xr:uid="{00000000-0005-0000-0000-000069010000}"/>
    <cellStyle name="60% - アクセント 1 9" xfId="339" xr:uid="{00000000-0005-0000-0000-00006A010000}"/>
    <cellStyle name="60% - アクセント 2 10" xfId="340" xr:uid="{00000000-0005-0000-0000-00006B010000}"/>
    <cellStyle name="60% - アクセント 2 11" xfId="341" xr:uid="{00000000-0005-0000-0000-00006C010000}"/>
    <cellStyle name="60% - アクセント 2 12" xfId="342" xr:uid="{00000000-0005-0000-0000-00006D010000}"/>
    <cellStyle name="60% - アクセント 2 13" xfId="343" xr:uid="{00000000-0005-0000-0000-00006E010000}"/>
    <cellStyle name="60% - アクセント 2 14" xfId="344" xr:uid="{00000000-0005-0000-0000-00006F010000}"/>
    <cellStyle name="60% - アクセント 2 15" xfId="345" xr:uid="{00000000-0005-0000-0000-000070010000}"/>
    <cellStyle name="60% - アクセント 2 16" xfId="346" xr:uid="{00000000-0005-0000-0000-000071010000}"/>
    <cellStyle name="60% - アクセント 2 17" xfId="347" xr:uid="{00000000-0005-0000-0000-000072010000}"/>
    <cellStyle name="60% - アクセント 2 18" xfId="348" xr:uid="{00000000-0005-0000-0000-000073010000}"/>
    <cellStyle name="60% - アクセント 2 19" xfId="349" xr:uid="{00000000-0005-0000-0000-000074010000}"/>
    <cellStyle name="60% - アクセント 2 2" xfId="350" xr:uid="{00000000-0005-0000-0000-000075010000}"/>
    <cellStyle name="60% - アクセント 2 2 2" xfId="351" xr:uid="{00000000-0005-0000-0000-000076010000}"/>
    <cellStyle name="60% - アクセント 2 20" xfId="352" xr:uid="{00000000-0005-0000-0000-000077010000}"/>
    <cellStyle name="60% - アクセント 2 21" xfId="353" xr:uid="{00000000-0005-0000-0000-000078010000}"/>
    <cellStyle name="60% - アクセント 2 22" xfId="354" xr:uid="{00000000-0005-0000-0000-000079010000}"/>
    <cellStyle name="60% - アクセント 2 23" xfId="355" xr:uid="{00000000-0005-0000-0000-00007A010000}"/>
    <cellStyle name="60% - アクセント 2 24" xfId="356" xr:uid="{00000000-0005-0000-0000-00007B010000}"/>
    <cellStyle name="60% - アクセント 2 25" xfId="357" xr:uid="{00000000-0005-0000-0000-00007C010000}"/>
    <cellStyle name="60% - アクセント 2 3" xfId="358" xr:uid="{00000000-0005-0000-0000-00007D010000}"/>
    <cellStyle name="60% - アクセント 2 3 2" xfId="359" xr:uid="{00000000-0005-0000-0000-00007E010000}"/>
    <cellStyle name="60% - アクセント 2 4" xfId="360" xr:uid="{00000000-0005-0000-0000-00007F010000}"/>
    <cellStyle name="60% - アクセント 2 5" xfId="361" xr:uid="{00000000-0005-0000-0000-000080010000}"/>
    <cellStyle name="60% - アクセント 2 6" xfId="362" xr:uid="{00000000-0005-0000-0000-000081010000}"/>
    <cellStyle name="60% - アクセント 2 7" xfId="363" xr:uid="{00000000-0005-0000-0000-000082010000}"/>
    <cellStyle name="60% - アクセント 2 8" xfId="364" xr:uid="{00000000-0005-0000-0000-000083010000}"/>
    <cellStyle name="60% - アクセント 2 9" xfId="365" xr:uid="{00000000-0005-0000-0000-000084010000}"/>
    <cellStyle name="60% - アクセント 3 10" xfId="366" xr:uid="{00000000-0005-0000-0000-000085010000}"/>
    <cellStyle name="60% - アクセント 3 11" xfId="367" xr:uid="{00000000-0005-0000-0000-000086010000}"/>
    <cellStyle name="60% - アクセント 3 12" xfId="368" xr:uid="{00000000-0005-0000-0000-000087010000}"/>
    <cellStyle name="60% - アクセント 3 13" xfId="369" xr:uid="{00000000-0005-0000-0000-000088010000}"/>
    <cellStyle name="60% - アクセント 3 14" xfId="370" xr:uid="{00000000-0005-0000-0000-000089010000}"/>
    <cellStyle name="60% - アクセント 3 15" xfId="371" xr:uid="{00000000-0005-0000-0000-00008A010000}"/>
    <cellStyle name="60% - アクセント 3 16" xfId="372" xr:uid="{00000000-0005-0000-0000-00008B010000}"/>
    <cellStyle name="60% - アクセント 3 17" xfId="373" xr:uid="{00000000-0005-0000-0000-00008C010000}"/>
    <cellStyle name="60% - アクセント 3 18" xfId="374" xr:uid="{00000000-0005-0000-0000-00008D010000}"/>
    <cellStyle name="60% - アクセント 3 19" xfId="375" xr:uid="{00000000-0005-0000-0000-00008E010000}"/>
    <cellStyle name="60% - アクセント 3 2" xfId="376" xr:uid="{00000000-0005-0000-0000-00008F010000}"/>
    <cellStyle name="60% - アクセント 3 2 2" xfId="377" xr:uid="{00000000-0005-0000-0000-000090010000}"/>
    <cellStyle name="60% - アクセント 3 20" xfId="378" xr:uid="{00000000-0005-0000-0000-000091010000}"/>
    <cellStyle name="60% - アクセント 3 21" xfId="379" xr:uid="{00000000-0005-0000-0000-000092010000}"/>
    <cellStyle name="60% - アクセント 3 22" xfId="380" xr:uid="{00000000-0005-0000-0000-000093010000}"/>
    <cellStyle name="60% - アクセント 3 23" xfId="381" xr:uid="{00000000-0005-0000-0000-000094010000}"/>
    <cellStyle name="60% - アクセント 3 24" xfId="382" xr:uid="{00000000-0005-0000-0000-000095010000}"/>
    <cellStyle name="60% - アクセント 3 25" xfId="383" xr:uid="{00000000-0005-0000-0000-000096010000}"/>
    <cellStyle name="60% - アクセント 3 3" xfId="384" xr:uid="{00000000-0005-0000-0000-000097010000}"/>
    <cellStyle name="60% - アクセント 3 3 2" xfId="385" xr:uid="{00000000-0005-0000-0000-000098010000}"/>
    <cellStyle name="60% - アクセント 3 4" xfId="386" xr:uid="{00000000-0005-0000-0000-000099010000}"/>
    <cellStyle name="60% - アクセント 3 5" xfId="387" xr:uid="{00000000-0005-0000-0000-00009A010000}"/>
    <cellStyle name="60% - アクセント 3 6" xfId="388" xr:uid="{00000000-0005-0000-0000-00009B010000}"/>
    <cellStyle name="60% - アクセント 3 7" xfId="389" xr:uid="{00000000-0005-0000-0000-00009C010000}"/>
    <cellStyle name="60% - アクセント 3 8" xfId="390" xr:uid="{00000000-0005-0000-0000-00009D010000}"/>
    <cellStyle name="60% - アクセント 3 9" xfId="391" xr:uid="{00000000-0005-0000-0000-00009E010000}"/>
    <cellStyle name="60% - アクセント 4 10" xfId="392" xr:uid="{00000000-0005-0000-0000-00009F010000}"/>
    <cellStyle name="60% - アクセント 4 11" xfId="393" xr:uid="{00000000-0005-0000-0000-0000A0010000}"/>
    <cellStyle name="60% - アクセント 4 12" xfId="394" xr:uid="{00000000-0005-0000-0000-0000A1010000}"/>
    <cellStyle name="60% - アクセント 4 13" xfId="395" xr:uid="{00000000-0005-0000-0000-0000A2010000}"/>
    <cellStyle name="60% - アクセント 4 14" xfId="396" xr:uid="{00000000-0005-0000-0000-0000A3010000}"/>
    <cellStyle name="60% - アクセント 4 15" xfId="397" xr:uid="{00000000-0005-0000-0000-0000A4010000}"/>
    <cellStyle name="60% - アクセント 4 16" xfId="398" xr:uid="{00000000-0005-0000-0000-0000A5010000}"/>
    <cellStyle name="60% - アクセント 4 17" xfId="399" xr:uid="{00000000-0005-0000-0000-0000A6010000}"/>
    <cellStyle name="60% - アクセント 4 18" xfId="400" xr:uid="{00000000-0005-0000-0000-0000A7010000}"/>
    <cellStyle name="60% - アクセント 4 19" xfId="401" xr:uid="{00000000-0005-0000-0000-0000A8010000}"/>
    <cellStyle name="60% - アクセント 4 2" xfId="402" xr:uid="{00000000-0005-0000-0000-0000A9010000}"/>
    <cellStyle name="60% - アクセント 4 2 2" xfId="403" xr:uid="{00000000-0005-0000-0000-0000AA010000}"/>
    <cellStyle name="60% - アクセント 4 20" xfId="404" xr:uid="{00000000-0005-0000-0000-0000AB010000}"/>
    <cellStyle name="60% - アクセント 4 21" xfId="405" xr:uid="{00000000-0005-0000-0000-0000AC010000}"/>
    <cellStyle name="60% - アクセント 4 22" xfId="406" xr:uid="{00000000-0005-0000-0000-0000AD010000}"/>
    <cellStyle name="60% - アクセント 4 23" xfId="407" xr:uid="{00000000-0005-0000-0000-0000AE010000}"/>
    <cellStyle name="60% - アクセント 4 24" xfId="408" xr:uid="{00000000-0005-0000-0000-0000AF010000}"/>
    <cellStyle name="60% - アクセント 4 25" xfId="409" xr:uid="{00000000-0005-0000-0000-0000B0010000}"/>
    <cellStyle name="60% - アクセント 4 3" xfId="410" xr:uid="{00000000-0005-0000-0000-0000B1010000}"/>
    <cellStyle name="60% - アクセント 4 3 2" xfId="411" xr:uid="{00000000-0005-0000-0000-0000B2010000}"/>
    <cellStyle name="60% - アクセント 4 4" xfId="412" xr:uid="{00000000-0005-0000-0000-0000B3010000}"/>
    <cellStyle name="60% - アクセント 4 5" xfId="413" xr:uid="{00000000-0005-0000-0000-0000B4010000}"/>
    <cellStyle name="60% - アクセント 4 6" xfId="414" xr:uid="{00000000-0005-0000-0000-0000B5010000}"/>
    <cellStyle name="60% - アクセント 4 7" xfId="415" xr:uid="{00000000-0005-0000-0000-0000B6010000}"/>
    <cellStyle name="60% - アクセント 4 8" xfId="416" xr:uid="{00000000-0005-0000-0000-0000B7010000}"/>
    <cellStyle name="60% - アクセント 4 9" xfId="417" xr:uid="{00000000-0005-0000-0000-0000B8010000}"/>
    <cellStyle name="60% - アクセント 5 10" xfId="418" xr:uid="{00000000-0005-0000-0000-0000B9010000}"/>
    <cellStyle name="60% - アクセント 5 11" xfId="419" xr:uid="{00000000-0005-0000-0000-0000BA010000}"/>
    <cellStyle name="60% - アクセント 5 12" xfId="420" xr:uid="{00000000-0005-0000-0000-0000BB010000}"/>
    <cellStyle name="60% - アクセント 5 13" xfId="421" xr:uid="{00000000-0005-0000-0000-0000BC010000}"/>
    <cellStyle name="60% - アクセント 5 14" xfId="422" xr:uid="{00000000-0005-0000-0000-0000BD010000}"/>
    <cellStyle name="60% - アクセント 5 15" xfId="423" xr:uid="{00000000-0005-0000-0000-0000BE010000}"/>
    <cellStyle name="60% - アクセント 5 16" xfId="424" xr:uid="{00000000-0005-0000-0000-0000BF010000}"/>
    <cellStyle name="60% - アクセント 5 17" xfId="425" xr:uid="{00000000-0005-0000-0000-0000C0010000}"/>
    <cellStyle name="60% - アクセント 5 18" xfId="426" xr:uid="{00000000-0005-0000-0000-0000C1010000}"/>
    <cellStyle name="60% - アクセント 5 19" xfId="427" xr:uid="{00000000-0005-0000-0000-0000C2010000}"/>
    <cellStyle name="60% - アクセント 5 2" xfId="428" xr:uid="{00000000-0005-0000-0000-0000C3010000}"/>
    <cellStyle name="60% - アクセント 5 2 2" xfId="429" xr:uid="{00000000-0005-0000-0000-0000C4010000}"/>
    <cellStyle name="60% - アクセント 5 20" xfId="430" xr:uid="{00000000-0005-0000-0000-0000C5010000}"/>
    <cellStyle name="60% - アクセント 5 21" xfId="431" xr:uid="{00000000-0005-0000-0000-0000C6010000}"/>
    <cellStyle name="60% - アクセント 5 22" xfId="432" xr:uid="{00000000-0005-0000-0000-0000C7010000}"/>
    <cellStyle name="60% - アクセント 5 23" xfId="433" xr:uid="{00000000-0005-0000-0000-0000C8010000}"/>
    <cellStyle name="60% - アクセント 5 24" xfId="434" xr:uid="{00000000-0005-0000-0000-0000C9010000}"/>
    <cellStyle name="60% - アクセント 5 25" xfId="435" xr:uid="{00000000-0005-0000-0000-0000CA010000}"/>
    <cellStyle name="60% - アクセント 5 3" xfId="436" xr:uid="{00000000-0005-0000-0000-0000CB010000}"/>
    <cellStyle name="60% - アクセント 5 3 2" xfId="437" xr:uid="{00000000-0005-0000-0000-0000CC010000}"/>
    <cellStyle name="60% - アクセント 5 4" xfId="438" xr:uid="{00000000-0005-0000-0000-0000CD010000}"/>
    <cellStyle name="60% - アクセント 5 5" xfId="439" xr:uid="{00000000-0005-0000-0000-0000CE010000}"/>
    <cellStyle name="60% - アクセント 5 6" xfId="440" xr:uid="{00000000-0005-0000-0000-0000CF010000}"/>
    <cellStyle name="60% - アクセント 5 7" xfId="441" xr:uid="{00000000-0005-0000-0000-0000D0010000}"/>
    <cellStyle name="60% - アクセント 5 8" xfId="442" xr:uid="{00000000-0005-0000-0000-0000D1010000}"/>
    <cellStyle name="60% - アクセント 5 9" xfId="443" xr:uid="{00000000-0005-0000-0000-0000D2010000}"/>
    <cellStyle name="60% - アクセント 6 10" xfId="444" xr:uid="{00000000-0005-0000-0000-0000D3010000}"/>
    <cellStyle name="60% - アクセント 6 11" xfId="445" xr:uid="{00000000-0005-0000-0000-0000D4010000}"/>
    <cellStyle name="60% - アクセント 6 12" xfId="446" xr:uid="{00000000-0005-0000-0000-0000D5010000}"/>
    <cellStyle name="60% - アクセント 6 13" xfId="447" xr:uid="{00000000-0005-0000-0000-0000D6010000}"/>
    <cellStyle name="60% - アクセント 6 14" xfId="448" xr:uid="{00000000-0005-0000-0000-0000D7010000}"/>
    <cellStyle name="60% - アクセント 6 15" xfId="449" xr:uid="{00000000-0005-0000-0000-0000D8010000}"/>
    <cellStyle name="60% - アクセント 6 16" xfId="450" xr:uid="{00000000-0005-0000-0000-0000D9010000}"/>
    <cellStyle name="60% - アクセント 6 17" xfId="451" xr:uid="{00000000-0005-0000-0000-0000DA010000}"/>
    <cellStyle name="60% - アクセント 6 18" xfId="452" xr:uid="{00000000-0005-0000-0000-0000DB010000}"/>
    <cellStyle name="60% - アクセント 6 19" xfId="453" xr:uid="{00000000-0005-0000-0000-0000DC010000}"/>
    <cellStyle name="60% - アクセント 6 2" xfId="454" xr:uid="{00000000-0005-0000-0000-0000DD010000}"/>
    <cellStyle name="60% - アクセント 6 2 2" xfId="455" xr:uid="{00000000-0005-0000-0000-0000DE010000}"/>
    <cellStyle name="60% - アクセント 6 20" xfId="456" xr:uid="{00000000-0005-0000-0000-0000DF010000}"/>
    <cellStyle name="60% - アクセント 6 21" xfId="457" xr:uid="{00000000-0005-0000-0000-0000E0010000}"/>
    <cellStyle name="60% - アクセント 6 22" xfId="458" xr:uid="{00000000-0005-0000-0000-0000E1010000}"/>
    <cellStyle name="60% - アクセント 6 23" xfId="459" xr:uid="{00000000-0005-0000-0000-0000E2010000}"/>
    <cellStyle name="60% - アクセント 6 24" xfId="460" xr:uid="{00000000-0005-0000-0000-0000E3010000}"/>
    <cellStyle name="60% - アクセント 6 25" xfId="461" xr:uid="{00000000-0005-0000-0000-0000E4010000}"/>
    <cellStyle name="60% - アクセント 6 3" xfId="462" xr:uid="{00000000-0005-0000-0000-0000E5010000}"/>
    <cellStyle name="60% - アクセント 6 3 2" xfId="463" xr:uid="{00000000-0005-0000-0000-0000E6010000}"/>
    <cellStyle name="60% - アクセント 6 4" xfId="464" xr:uid="{00000000-0005-0000-0000-0000E7010000}"/>
    <cellStyle name="60% - アクセント 6 5" xfId="465" xr:uid="{00000000-0005-0000-0000-0000E8010000}"/>
    <cellStyle name="60% - アクセント 6 6" xfId="466" xr:uid="{00000000-0005-0000-0000-0000E9010000}"/>
    <cellStyle name="60% - アクセント 6 7" xfId="467" xr:uid="{00000000-0005-0000-0000-0000EA010000}"/>
    <cellStyle name="60% - アクセント 6 8" xfId="468" xr:uid="{00000000-0005-0000-0000-0000EB010000}"/>
    <cellStyle name="60% - アクセント 6 9" xfId="469" xr:uid="{00000000-0005-0000-0000-0000EC010000}"/>
    <cellStyle name="Excel Built-in Good" xfId="1764" xr:uid="{00000000-0005-0000-0000-0000ED010000}"/>
    <cellStyle name="アクセント 1 10" xfId="470" xr:uid="{00000000-0005-0000-0000-0000EE010000}"/>
    <cellStyle name="アクセント 1 11" xfId="471" xr:uid="{00000000-0005-0000-0000-0000EF010000}"/>
    <cellStyle name="アクセント 1 12" xfId="472" xr:uid="{00000000-0005-0000-0000-0000F0010000}"/>
    <cellStyle name="アクセント 1 13" xfId="473" xr:uid="{00000000-0005-0000-0000-0000F1010000}"/>
    <cellStyle name="アクセント 1 14" xfId="474" xr:uid="{00000000-0005-0000-0000-0000F2010000}"/>
    <cellStyle name="アクセント 1 15" xfId="475" xr:uid="{00000000-0005-0000-0000-0000F3010000}"/>
    <cellStyle name="アクセント 1 16" xfId="476" xr:uid="{00000000-0005-0000-0000-0000F4010000}"/>
    <cellStyle name="アクセント 1 17" xfId="477" xr:uid="{00000000-0005-0000-0000-0000F5010000}"/>
    <cellStyle name="アクセント 1 18" xfId="478" xr:uid="{00000000-0005-0000-0000-0000F6010000}"/>
    <cellStyle name="アクセント 1 19" xfId="479" xr:uid="{00000000-0005-0000-0000-0000F7010000}"/>
    <cellStyle name="アクセント 1 2" xfId="480" xr:uid="{00000000-0005-0000-0000-0000F8010000}"/>
    <cellStyle name="アクセント 1 2 2" xfId="481" xr:uid="{00000000-0005-0000-0000-0000F9010000}"/>
    <cellStyle name="アクセント 1 20" xfId="482" xr:uid="{00000000-0005-0000-0000-0000FA010000}"/>
    <cellStyle name="アクセント 1 21" xfId="483" xr:uid="{00000000-0005-0000-0000-0000FB010000}"/>
    <cellStyle name="アクセント 1 22" xfId="484" xr:uid="{00000000-0005-0000-0000-0000FC010000}"/>
    <cellStyle name="アクセント 1 23" xfId="485" xr:uid="{00000000-0005-0000-0000-0000FD010000}"/>
    <cellStyle name="アクセント 1 24" xfId="486" xr:uid="{00000000-0005-0000-0000-0000FE010000}"/>
    <cellStyle name="アクセント 1 25" xfId="487" xr:uid="{00000000-0005-0000-0000-0000FF010000}"/>
    <cellStyle name="アクセント 1 3" xfId="488" xr:uid="{00000000-0005-0000-0000-000000020000}"/>
    <cellStyle name="アクセント 1 3 2" xfId="489" xr:uid="{00000000-0005-0000-0000-000001020000}"/>
    <cellStyle name="アクセント 1 4" xfId="490" xr:uid="{00000000-0005-0000-0000-000002020000}"/>
    <cellStyle name="アクセント 1 5" xfId="491" xr:uid="{00000000-0005-0000-0000-000003020000}"/>
    <cellStyle name="アクセント 1 6" xfId="492" xr:uid="{00000000-0005-0000-0000-000004020000}"/>
    <cellStyle name="アクセント 1 7" xfId="493" xr:uid="{00000000-0005-0000-0000-000005020000}"/>
    <cellStyle name="アクセント 1 8" xfId="494" xr:uid="{00000000-0005-0000-0000-000006020000}"/>
    <cellStyle name="アクセント 1 9" xfId="495" xr:uid="{00000000-0005-0000-0000-000007020000}"/>
    <cellStyle name="アクセント 2 10" xfId="496" xr:uid="{00000000-0005-0000-0000-000008020000}"/>
    <cellStyle name="アクセント 2 11" xfId="497" xr:uid="{00000000-0005-0000-0000-000009020000}"/>
    <cellStyle name="アクセント 2 12" xfId="498" xr:uid="{00000000-0005-0000-0000-00000A020000}"/>
    <cellStyle name="アクセント 2 13" xfId="499" xr:uid="{00000000-0005-0000-0000-00000B020000}"/>
    <cellStyle name="アクセント 2 14" xfId="500" xr:uid="{00000000-0005-0000-0000-00000C020000}"/>
    <cellStyle name="アクセント 2 15" xfId="501" xr:uid="{00000000-0005-0000-0000-00000D020000}"/>
    <cellStyle name="アクセント 2 16" xfId="502" xr:uid="{00000000-0005-0000-0000-00000E020000}"/>
    <cellStyle name="アクセント 2 17" xfId="503" xr:uid="{00000000-0005-0000-0000-00000F020000}"/>
    <cellStyle name="アクセント 2 18" xfId="504" xr:uid="{00000000-0005-0000-0000-000010020000}"/>
    <cellStyle name="アクセント 2 19" xfId="505" xr:uid="{00000000-0005-0000-0000-000011020000}"/>
    <cellStyle name="アクセント 2 2" xfId="506" xr:uid="{00000000-0005-0000-0000-000012020000}"/>
    <cellStyle name="アクセント 2 2 2" xfId="507" xr:uid="{00000000-0005-0000-0000-000013020000}"/>
    <cellStyle name="アクセント 2 20" xfId="508" xr:uid="{00000000-0005-0000-0000-000014020000}"/>
    <cellStyle name="アクセント 2 21" xfId="509" xr:uid="{00000000-0005-0000-0000-000015020000}"/>
    <cellStyle name="アクセント 2 22" xfId="510" xr:uid="{00000000-0005-0000-0000-000016020000}"/>
    <cellStyle name="アクセント 2 23" xfId="511" xr:uid="{00000000-0005-0000-0000-000017020000}"/>
    <cellStyle name="アクセント 2 24" xfId="512" xr:uid="{00000000-0005-0000-0000-000018020000}"/>
    <cellStyle name="アクセント 2 25" xfId="513" xr:uid="{00000000-0005-0000-0000-000019020000}"/>
    <cellStyle name="アクセント 2 3" xfId="514" xr:uid="{00000000-0005-0000-0000-00001A020000}"/>
    <cellStyle name="アクセント 2 3 2" xfId="515" xr:uid="{00000000-0005-0000-0000-00001B020000}"/>
    <cellStyle name="アクセント 2 4" xfId="516" xr:uid="{00000000-0005-0000-0000-00001C020000}"/>
    <cellStyle name="アクセント 2 5" xfId="517" xr:uid="{00000000-0005-0000-0000-00001D020000}"/>
    <cellStyle name="アクセント 2 6" xfId="518" xr:uid="{00000000-0005-0000-0000-00001E020000}"/>
    <cellStyle name="アクセント 2 7" xfId="519" xr:uid="{00000000-0005-0000-0000-00001F020000}"/>
    <cellStyle name="アクセント 2 8" xfId="520" xr:uid="{00000000-0005-0000-0000-000020020000}"/>
    <cellStyle name="アクセント 2 9" xfId="521" xr:uid="{00000000-0005-0000-0000-000021020000}"/>
    <cellStyle name="アクセント 3 10" xfId="522" xr:uid="{00000000-0005-0000-0000-000022020000}"/>
    <cellStyle name="アクセント 3 11" xfId="523" xr:uid="{00000000-0005-0000-0000-000023020000}"/>
    <cellStyle name="アクセント 3 12" xfId="524" xr:uid="{00000000-0005-0000-0000-000024020000}"/>
    <cellStyle name="アクセント 3 13" xfId="525" xr:uid="{00000000-0005-0000-0000-000025020000}"/>
    <cellStyle name="アクセント 3 14" xfId="526" xr:uid="{00000000-0005-0000-0000-000026020000}"/>
    <cellStyle name="アクセント 3 15" xfId="527" xr:uid="{00000000-0005-0000-0000-000027020000}"/>
    <cellStyle name="アクセント 3 16" xfId="528" xr:uid="{00000000-0005-0000-0000-000028020000}"/>
    <cellStyle name="アクセント 3 17" xfId="529" xr:uid="{00000000-0005-0000-0000-000029020000}"/>
    <cellStyle name="アクセント 3 18" xfId="530" xr:uid="{00000000-0005-0000-0000-00002A020000}"/>
    <cellStyle name="アクセント 3 19" xfId="531" xr:uid="{00000000-0005-0000-0000-00002B020000}"/>
    <cellStyle name="アクセント 3 2" xfId="532" xr:uid="{00000000-0005-0000-0000-00002C020000}"/>
    <cellStyle name="アクセント 3 2 2" xfId="533" xr:uid="{00000000-0005-0000-0000-00002D020000}"/>
    <cellStyle name="アクセント 3 20" xfId="534" xr:uid="{00000000-0005-0000-0000-00002E020000}"/>
    <cellStyle name="アクセント 3 21" xfId="535" xr:uid="{00000000-0005-0000-0000-00002F020000}"/>
    <cellStyle name="アクセント 3 22" xfId="536" xr:uid="{00000000-0005-0000-0000-000030020000}"/>
    <cellStyle name="アクセント 3 23" xfId="537" xr:uid="{00000000-0005-0000-0000-000031020000}"/>
    <cellStyle name="アクセント 3 24" xfId="538" xr:uid="{00000000-0005-0000-0000-000032020000}"/>
    <cellStyle name="アクセント 3 25" xfId="539" xr:uid="{00000000-0005-0000-0000-000033020000}"/>
    <cellStyle name="アクセント 3 3" xfId="540" xr:uid="{00000000-0005-0000-0000-000034020000}"/>
    <cellStyle name="アクセント 3 3 2" xfId="541" xr:uid="{00000000-0005-0000-0000-000035020000}"/>
    <cellStyle name="アクセント 3 4" xfId="542" xr:uid="{00000000-0005-0000-0000-000036020000}"/>
    <cellStyle name="アクセント 3 5" xfId="543" xr:uid="{00000000-0005-0000-0000-000037020000}"/>
    <cellStyle name="アクセント 3 6" xfId="544" xr:uid="{00000000-0005-0000-0000-000038020000}"/>
    <cellStyle name="アクセント 3 7" xfId="545" xr:uid="{00000000-0005-0000-0000-000039020000}"/>
    <cellStyle name="アクセント 3 8" xfId="546" xr:uid="{00000000-0005-0000-0000-00003A020000}"/>
    <cellStyle name="アクセント 3 9" xfId="547" xr:uid="{00000000-0005-0000-0000-00003B020000}"/>
    <cellStyle name="アクセント 4 10" xfId="548" xr:uid="{00000000-0005-0000-0000-00003C020000}"/>
    <cellStyle name="アクセント 4 11" xfId="549" xr:uid="{00000000-0005-0000-0000-00003D020000}"/>
    <cellStyle name="アクセント 4 12" xfId="550" xr:uid="{00000000-0005-0000-0000-00003E020000}"/>
    <cellStyle name="アクセント 4 13" xfId="551" xr:uid="{00000000-0005-0000-0000-00003F020000}"/>
    <cellStyle name="アクセント 4 14" xfId="552" xr:uid="{00000000-0005-0000-0000-000040020000}"/>
    <cellStyle name="アクセント 4 15" xfId="553" xr:uid="{00000000-0005-0000-0000-000041020000}"/>
    <cellStyle name="アクセント 4 16" xfId="554" xr:uid="{00000000-0005-0000-0000-000042020000}"/>
    <cellStyle name="アクセント 4 17" xfId="555" xr:uid="{00000000-0005-0000-0000-000043020000}"/>
    <cellStyle name="アクセント 4 18" xfId="556" xr:uid="{00000000-0005-0000-0000-000044020000}"/>
    <cellStyle name="アクセント 4 19" xfId="557" xr:uid="{00000000-0005-0000-0000-000045020000}"/>
    <cellStyle name="アクセント 4 2" xfId="558" xr:uid="{00000000-0005-0000-0000-000046020000}"/>
    <cellStyle name="アクセント 4 2 2" xfId="559" xr:uid="{00000000-0005-0000-0000-000047020000}"/>
    <cellStyle name="アクセント 4 20" xfId="560" xr:uid="{00000000-0005-0000-0000-000048020000}"/>
    <cellStyle name="アクセント 4 21" xfId="561" xr:uid="{00000000-0005-0000-0000-000049020000}"/>
    <cellStyle name="アクセント 4 22" xfId="562" xr:uid="{00000000-0005-0000-0000-00004A020000}"/>
    <cellStyle name="アクセント 4 23" xfId="563" xr:uid="{00000000-0005-0000-0000-00004B020000}"/>
    <cellStyle name="アクセント 4 24" xfId="564" xr:uid="{00000000-0005-0000-0000-00004C020000}"/>
    <cellStyle name="アクセント 4 25" xfId="565" xr:uid="{00000000-0005-0000-0000-00004D020000}"/>
    <cellStyle name="アクセント 4 3" xfId="566" xr:uid="{00000000-0005-0000-0000-00004E020000}"/>
    <cellStyle name="アクセント 4 3 2" xfId="567" xr:uid="{00000000-0005-0000-0000-00004F020000}"/>
    <cellStyle name="アクセント 4 4" xfId="568" xr:uid="{00000000-0005-0000-0000-000050020000}"/>
    <cellStyle name="アクセント 4 5" xfId="569" xr:uid="{00000000-0005-0000-0000-000051020000}"/>
    <cellStyle name="アクセント 4 6" xfId="570" xr:uid="{00000000-0005-0000-0000-000052020000}"/>
    <cellStyle name="アクセント 4 7" xfId="571" xr:uid="{00000000-0005-0000-0000-000053020000}"/>
    <cellStyle name="アクセント 4 8" xfId="572" xr:uid="{00000000-0005-0000-0000-000054020000}"/>
    <cellStyle name="アクセント 4 9" xfId="573" xr:uid="{00000000-0005-0000-0000-000055020000}"/>
    <cellStyle name="アクセント 5 10" xfId="574" xr:uid="{00000000-0005-0000-0000-000056020000}"/>
    <cellStyle name="アクセント 5 11" xfId="575" xr:uid="{00000000-0005-0000-0000-000057020000}"/>
    <cellStyle name="アクセント 5 12" xfId="576" xr:uid="{00000000-0005-0000-0000-000058020000}"/>
    <cellStyle name="アクセント 5 13" xfId="577" xr:uid="{00000000-0005-0000-0000-000059020000}"/>
    <cellStyle name="アクセント 5 14" xfId="578" xr:uid="{00000000-0005-0000-0000-00005A020000}"/>
    <cellStyle name="アクセント 5 15" xfId="579" xr:uid="{00000000-0005-0000-0000-00005B020000}"/>
    <cellStyle name="アクセント 5 16" xfId="580" xr:uid="{00000000-0005-0000-0000-00005C020000}"/>
    <cellStyle name="アクセント 5 17" xfId="581" xr:uid="{00000000-0005-0000-0000-00005D020000}"/>
    <cellStyle name="アクセント 5 18" xfId="582" xr:uid="{00000000-0005-0000-0000-00005E020000}"/>
    <cellStyle name="アクセント 5 19" xfId="583" xr:uid="{00000000-0005-0000-0000-00005F020000}"/>
    <cellStyle name="アクセント 5 2" xfId="584" xr:uid="{00000000-0005-0000-0000-000060020000}"/>
    <cellStyle name="アクセント 5 2 2" xfId="585" xr:uid="{00000000-0005-0000-0000-000061020000}"/>
    <cellStyle name="アクセント 5 20" xfId="586" xr:uid="{00000000-0005-0000-0000-000062020000}"/>
    <cellStyle name="アクセント 5 21" xfId="587" xr:uid="{00000000-0005-0000-0000-000063020000}"/>
    <cellStyle name="アクセント 5 22" xfId="588" xr:uid="{00000000-0005-0000-0000-000064020000}"/>
    <cellStyle name="アクセント 5 23" xfId="589" xr:uid="{00000000-0005-0000-0000-000065020000}"/>
    <cellStyle name="アクセント 5 24" xfId="590" xr:uid="{00000000-0005-0000-0000-000066020000}"/>
    <cellStyle name="アクセント 5 25" xfId="591" xr:uid="{00000000-0005-0000-0000-000067020000}"/>
    <cellStyle name="アクセント 5 3" xfId="592" xr:uid="{00000000-0005-0000-0000-000068020000}"/>
    <cellStyle name="アクセント 5 3 2" xfId="593" xr:uid="{00000000-0005-0000-0000-000069020000}"/>
    <cellStyle name="アクセント 5 4" xfId="594" xr:uid="{00000000-0005-0000-0000-00006A020000}"/>
    <cellStyle name="アクセント 5 5" xfId="595" xr:uid="{00000000-0005-0000-0000-00006B020000}"/>
    <cellStyle name="アクセント 5 6" xfId="596" xr:uid="{00000000-0005-0000-0000-00006C020000}"/>
    <cellStyle name="アクセント 5 7" xfId="597" xr:uid="{00000000-0005-0000-0000-00006D020000}"/>
    <cellStyle name="アクセント 5 8" xfId="598" xr:uid="{00000000-0005-0000-0000-00006E020000}"/>
    <cellStyle name="アクセント 5 9" xfId="599" xr:uid="{00000000-0005-0000-0000-00006F020000}"/>
    <cellStyle name="アクセント 6 10" xfId="600" xr:uid="{00000000-0005-0000-0000-000070020000}"/>
    <cellStyle name="アクセント 6 11" xfId="601" xr:uid="{00000000-0005-0000-0000-000071020000}"/>
    <cellStyle name="アクセント 6 12" xfId="602" xr:uid="{00000000-0005-0000-0000-000072020000}"/>
    <cellStyle name="アクセント 6 13" xfId="603" xr:uid="{00000000-0005-0000-0000-000073020000}"/>
    <cellStyle name="アクセント 6 14" xfId="604" xr:uid="{00000000-0005-0000-0000-000074020000}"/>
    <cellStyle name="アクセント 6 15" xfId="605" xr:uid="{00000000-0005-0000-0000-000075020000}"/>
    <cellStyle name="アクセント 6 16" xfId="606" xr:uid="{00000000-0005-0000-0000-000076020000}"/>
    <cellStyle name="アクセント 6 17" xfId="607" xr:uid="{00000000-0005-0000-0000-000077020000}"/>
    <cellStyle name="アクセント 6 18" xfId="608" xr:uid="{00000000-0005-0000-0000-000078020000}"/>
    <cellStyle name="アクセント 6 19" xfId="609" xr:uid="{00000000-0005-0000-0000-000079020000}"/>
    <cellStyle name="アクセント 6 2" xfId="610" xr:uid="{00000000-0005-0000-0000-00007A020000}"/>
    <cellStyle name="アクセント 6 2 2" xfId="611" xr:uid="{00000000-0005-0000-0000-00007B020000}"/>
    <cellStyle name="アクセント 6 20" xfId="612" xr:uid="{00000000-0005-0000-0000-00007C020000}"/>
    <cellStyle name="アクセント 6 21" xfId="613" xr:uid="{00000000-0005-0000-0000-00007D020000}"/>
    <cellStyle name="アクセント 6 22" xfId="614" xr:uid="{00000000-0005-0000-0000-00007E020000}"/>
    <cellStyle name="アクセント 6 23" xfId="615" xr:uid="{00000000-0005-0000-0000-00007F020000}"/>
    <cellStyle name="アクセント 6 24" xfId="616" xr:uid="{00000000-0005-0000-0000-000080020000}"/>
    <cellStyle name="アクセント 6 25" xfId="617" xr:uid="{00000000-0005-0000-0000-000081020000}"/>
    <cellStyle name="アクセント 6 3" xfId="618" xr:uid="{00000000-0005-0000-0000-000082020000}"/>
    <cellStyle name="アクセント 6 3 2" xfId="619" xr:uid="{00000000-0005-0000-0000-000083020000}"/>
    <cellStyle name="アクセント 6 4" xfId="620" xr:uid="{00000000-0005-0000-0000-000084020000}"/>
    <cellStyle name="アクセント 6 5" xfId="621" xr:uid="{00000000-0005-0000-0000-000085020000}"/>
    <cellStyle name="アクセント 6 6" xfId="622" xr:uid="{00000000-0005-0000-0000-000086020000}"/>
    <cellStyle name="アクセント 6 7" xfId="623" xr:uid="{00000000-0005-0000-0000-000087020000}"/>
    <cellStyle name="アクセント 6 8" xfId="624" xr:uid="{00000000-0005-0000-0000-000088020000}"/>
    <cellStyle name="アクセント 6 9" xfId="625" xr:uid="{00000000-0005-0000-0000-000089020000}"/>
    <cellStyle name="タイトル 10" xfId="626" xr:uid="{00000000-0005-0000-0000-00008A020000}"/>
    <cellStyle name="タイトル 11" xfId="627" xr:uid="{00000000-0005-0000-0000-00008B020000}"/>
    <cellStyle name="タイトル 12" xfId="628" xr:uid="{00000000-0005-0000-0000-00008C020000}"/>
    <cellStyle name="タイトル 13" xfId="629" xr:uid="{00000000-0005-0000-0000-00008D020000}"/>
    <cellStyle name="タイトル 14" xfId="630" xr:uid="{00000000-0005-0000-0000-00008E020000}"/>
    <cellStyle name="タイトル 15" xfId="631" xr:uid="{00000000-0005-0000-0000-00008F020000}"/>
    <cellStyle name="タイトル 16" xfId="632" xr:uid="{00000000-0005-0000-0000-000090020000}"/>
    <cellStyle name="タイトル 17" xfId="633" xr:uid="{00000000-0005-0000-0000-000091020000}"/>
    <cellStyle name="タイトル 18" xfId="634" xr:uid="{00000000-0005-0000-0000-000092020000}"/>
    <cellStyle name="タイトル 19" xfId="635" xr:uid="{00000000-0005-0000-0000-000093020000}"/>
    <cellStyle name="タイトル 2" xfId="636" xr:uid="{00000000-0005-0000-0000-000094020000}"/>
    <cellStyle name="タイトル 2 2" xfId="637" xr:uid="{00000000-0005-0000-0000-000095020000}"/>
    <cellStyle name="タイトル 20" xfId="638" xr:uid="{00000000-0005-0000-0000-000096020000}"/>
    <cellStyle name="タイトル 21" xfId="639" xr:uid="{00000000-0005-0000-0000-000097020000}"/>
    <cellStyle name="タイトル 22" xfId="640" xr:uid="{00000000-0005-0000-0000-000098020000}"/>
    <cellStyle name="タイトル 23" xfId="641" xr:uid="{00000000-0005-0000-0000-000099020000}"/>
    <cellStyle name="タイトル 24" xfId="642" xr:uid="{00000000-0005-0000-0000-00009A020000}"/>
    <cellStyle name="タイトル 25" xfId="643" xr:uid="{00000000-0005-0000-0000-00009B020000}"/>
    <cellStyle name="タイトル 3" xfId="644" xr:uid="{00000000-0005-0000-0000-00009C020000}"/>
    <cellStyle name="タイトル 3 2" xfId="645" xr:uid="{00000000-0005-0000-0000-00009D020000}"/>
    <cellStyle name="タイトル 4" xfId="646" xr:uid="{00000000-0005-0000-0000-00009E020000}"/>
    <cellStyle name="タイトル 5" xfId="647" xr:uid="{00000000-0005-0000-0000-00009F020000}"/>
    <cellStyle name="タイトル 6" xfId="648" xr:uid="{00000000-0005-0000-0000-0000A0020000}"/>
    <cellStyle name="タイトル 7" xfId="649" xr:uid="{00000000-0005-0000-0000-0000A1020000}"/>
    <cellStyle name="タイトル 8" xfId="650" xr:uid="{00000000-0005-0000-0000-0000A2020000}"/>
    <cellStyle name="タイトル 9" xfId="651" xr:uid="{00000000-0005-0000-0000-0000A3020000}"/>
    <cellStyle name="チェック セル 10" xfId="652" xr:uid="{00000000-0005-0000-0000-0000A4020000}"/>
    <cellStyle name="チェック セル 11" xfId="653" xr:uid="{00000000-0005-0000-0000-0000A5020000}"/>
    <cellStyle name="チェック セル 12" xfId="654" xr:uid="{00000000-0005-0000-0000-0000A6020000}"/>
    <cellStyle name="チェック セル 13" xfId="655" xr:uid="{00000000-0005-0000-0000-0000A7020000}"/>
    <cellStyle name="チェック セル 14" xfId="656" xr:uid="{00000000-0005-0000-0000-0000A8020000}"/>
    <cellStyle name="チェック セル 15" xfId="657" xr:uid="{00000000-0005-0000-0000-0000A9020000}"/>
    <cellStyle name="チェック セル 16" xfId="658" xr:uid="{00000000-0005-0000-0000-0000AA020000}"/>
    <cellStyle name="チェック セル 17" xfId="659" xr:uid="{00000000-0005-0000-0000-0000AB020000}"/>
    <cellStyle name="チェック セル 18" xfId="660" xr:uid="{00000000-0005-0000-0000-0000AC020000}"/>
    <cellStyle name="チェック セル 19" xfId="661" xr:uid="{00000000-0005-0000-0000-0000AD020000}"/>
    <cellStyle name="チェック セル 2" xfId="662" xr:uid="{00000000-0005-0000-0000-0000AE020000}"/>
    <cellStyle name="チェック セル 2 2" xfId="663" xr:uid="{00000000-0005-0000-0000-0000AF020000}"/>
    <cellStyle name="チェック セル 20" xfId="664" xr:uid="{00000000-0005-0000-0000-0000B0020000}"/>
    <cellStyle name="チェック セル 21" xfId="665" xr:uid="{00000000-0005-0000-0000-0000B1020000}"/>
    <cellStyle name="チェック セル 22" xfId="666" xr:uid="{00000000-0005-0000-0000-0000B2020000}"/>
    <cellStyle name="チェック セル 23" xfId="667" xr:uid="{00000000-0005-0000-0000-0000B3020000}"/>
    <cellStyle name="チェック セル 24" xfId="668" xr:uid="{00000000-0005-0000-0000-0000B4020000}"/>
    <cellStyle name="チェック セル 25" xfId="669" xr:uid="{00000000-0005-0000-0000-0000B5020000}"/>
    <cellStyle name="チェック セル 3" xfId="670" xr:uid="{00000000-0005-0000-0000-0000B6020000}"/>
    <cellStyle name="チェック セル 3 2" xfId="671" xr:uid="{00000000-0005-0000-0000-0000B7020000}"/>
    <cellStyle name="チェック セル 4" xfId="672" xr:uid="{00000000-0005-0000-0000-0000B8020000}"/>
    <cellStyle name="チェック セル 5" xfId="673" xr:uid="{00000000-0005-0000-0000-0000B9020000}"/>
    <cellStyle name="チェック セル 6" xfId="674" xr:uid="{00000000-0005-0000-0000-0000BA020000}"/>
    <cellStyle name="チェック セル 7" xfId="675" xr:uid="{00000000-0005-0000-0000-0000BB020000}"/>
    <cellStyle name="チェック セル 8" xfId="676" xr:uid="{00000000-0005-0000-0000-0000BC020000}"/>
    <cellStyle name="チェック セル 9" xfId="677" xr:uid="{00000000-0005-0000-0000-0000BD020000}"/>
    <cellStyle name="どちらでもない 10" xfId="678" xr:uid="{00000000-0005-0000-0000-0000BE020000}"/>
    <cellStyle name="どちらでもない 11" xfId="679" xr:uid="{00000000-0005-0000-0000-0000BF020000}"/>
    <cellStyle name="どちらでもない 12" xfId="680" xr:uid="{00000000-0005-0000-0000-0000C0020000}"/>
    <cellStyle name="どちらでもない 13" xfId="681" xr:uid="{00000000-0005-0000-0000-0000C1020000}"/>
    <cellStyle name="どちらでもない 14" xfId="682" xr:uid="{00000000-0005-0000-0000-0000C2020000}"/>
    <cellStyle name="どちらでもない 15" xfId="683" xr:uid="{00000000-0005-0000-0000-0000C3020000}"/>
    <cellStyle name="どちらでもない 16" xfId="684" xr:uid="{00000000-0005-0000-0000-0000C4020000}"/>
    <cellStyle name="どちらでもない 17" xfId="685" xr:uid="{00000000-0005-0000-0000-0000C5020000}"/>
    <cellStyle name="どちらでもない 18" xfId="686" xr:uid="{00000000-0005-0000-0000-0000C6020000}"/>
    <cellStyle name="どちらでもない 19" xfId="687" xr:uid="{00000000-0005-0000-0000-0000C7020000}"/>
    <cellStyle name="どちらでもない 2" xfId="688" xr:uid="{00000000-0005-0000-0000-0000C8020000}"/>
    <cellStyle name="どちらでもない 2 2" xfId="689" xr:uid="{00000000-0005-0000-0000-0000C9020000}"/>
    <cellStyle name="どちらでもない 2 2 2" xfId="1765" xr:uid="{00000000-0005-0000-0000-0000CA020000}"/>
    <cellStyle name="どちらでもない 2 3" xfId="1766" xr:uid="{00000000-0005-0000-0000-0000CB020000}"/>
    <cellStyle name="どちらでもない 20" xfId="690" xr:uid="{00000000-0005-0000-0000-0000CC020000}"/>
    <cellStyle name="どちらでもない 21" xfId="691" xr:uid="{00000000-0005-0000-0000-0000CD020000}"/>
    <cellStyle name="どちらでもない 22" xfId="692" xr:uid="{00000000-0005-0000-0000-0000CE020000}"/>
    <cellStyle name="どちらでもない 23" xfId="693" xr:uid="{00000000-0005-0000-0000-0000CF020000}"/>
    <cellStyle name="どちらでもない 24" xfId="694" xr:uid="{00000000-0005-0000-0000-0000D0020000}"/>
    <cellStyle name="どちらでもない 25" xfId="695" xr:uid="{00000000-0005-0000-0000-0000D1020000}"/>
    <cellStyle name="どちらでもない 3" xfId="696" xr:uid="{00000000-0005-0000-0000-0000D2020000}"/>
    <cellStyle name="どちらでもない 3 2" xfId="697" xr:uid="{00000000-0005-0000-0000-0000D3020000}"/>
    <cellStyle name="どちらでもない 4" xfId="698" xr:uid="{00000000-0005-0000-0000-0000D4020000}"/>
    <cellStyle name="どちらでもない 5" xfId="699" xr:uid="{00000000-0005-0000-0000-0000D5020000}"/>
    <cellStyle name="どちらでもない 6" xfId="700" xr:uid="{00000000-0005-0000-0000-0000D6020000}"/>
    <cellStyle name="どちらでもない 7" xfId="701" xr:uid="{00000000-0005-0000-0000-0000D7020000}"/>
    <cellStyle name="どちらでもない 8" xfId="702" xr:uid="{00000000-0005-0000-0000-0000D8020000}"/>
    <cellStyle name="どちらでもない 9" xfId="703" xr:uid="{00000000-0005-0000-0000-0000D9020000}"/>
    <cellStyle name="パーセント" xfId="1917" builtinId="5"/>
    <cellStyle name="パーセント 2" xfId="704" xr:uid="{00000000-0005-0000-0000-0000DB020000}"/>
    <cellStyle name="パーセント 2 2" xfId="705" xr:uid="{00000000-0005-0000-0000-0000DC020000}"/>
    <cellStyle name="パーセント 2 2 2" xfId="706" xr:uid="{00000000-0005-0000-0000-0000DD020000}"/>
    <cellStyle name="パーセント 2 2 2 2" xfId="1578" xr:uid="{00000000-0005-0000-0000-0000DE020000}"/>
    <cellStyle name="パーセント 2 2 3" xfId="1579" xr:uid="{00000000-0005-0000-0000-0000DF020000}"/>
    <cellStyle name="パーセント 2 3" xfId="707" xr:uid="{00000000-0005-0000-0000-0000E0020000}"/>
    <cellStyle name="パーセント 2 3 2" xfId="1554" xr:uid="{00000000-0005-0000-0000-0000E1020000}"/>
    <cellStyle name="パーセント 2 3 2 2" xfId="1555" xr:uid="{00000000-0005-0000-0000-0000E2020000}"/>
    <cellStyle name="パーセント 2 3 3" xfId="1556" xr:uid="{00000000-0005-0000-0000-0000E3020000}"/>
    <cellStyle name="パーセント 2 3 3 2" xfId="1557" xr:uid="{00000000-0005-0000-0000-0000E4020000}"/>
    <cellStyle name="パーセント 2 3 4" xfId="1558" xr:uid="{00000000-0005-0000-0000-0000E5020000}"/>
    <cellStyle name="パーセント 2 4" xfId="1559" xr:uid="{00000000-0005-0000-0000-0000E6020000}"/>
    <cellStyle name="パーセント 2 4 2" xfId="1548" xr:uid="{00000000-0005-0000-0000-0000E7020000}"/>
    <cellStyle name="パーセント 2 4 2 2" xfId="1580" xr:uid="{00000000-0005-0000-0000-0000E8020000}"/>
    <cellStyle name="パーセント 2 4 3" xfId="1581" xr:uid="{00000000-0005-0000-0000-0000E9020000}"/>
    <cellStyle name="パーセント 2 4 3 2" xfId="1582" xr:uid="{00000000-0005-0000-0000-0000EA020000}"/>
    <cellStyle name="パーセント 3" xfId="708" xr:uid="{00000000-0005-0000-0000-0000EB020000}"/>
    <cellStyle name="パーセント 3 2" xfId="1560" xr:uid="{00000000-0005-0000-0000-0000EC020000}"/>
    <cellStyle name="パーセント 3 3" xfId="1583" xr:uid="{00000000-0005-0000-0000-0000ED020000}"/>
    <cellStyle name="パーセント 3 3 2" xfId="1584" xr:uid="{00000000-0005-0000-0000-0000EE020000}"/>
    <cellStyle name="パーセント 3 3 2 2" xfId="1585" xr:uid="{00000000-0005-0000-0000-0000EF020000}"/>
    <cellStyle name="パーセント 3 3 3" xfId="1586" xr:uid="{00000000-0005-0000-0000-0000F0020000}"/>
    <cellStyle name="パーセント 3 3 3 2" xfId="1587" xr:uid="{00000000-0005-0000-0000-0000F1020000}"/>
    <cellStyle name="パーセント 3 3 4" xfId="1588" xr:uid="{00000000-0005-0000-0000-0000F2020000}"/>
    <cellStyle name="パーセント 3 4" xfId="1589" xr:uid="{00000000-0005-0000-0000-0000F3020000}"/>
    <cellStyle name="パーセント 3 4 2" xfId="1590" xr:uid="{00000000-0005-0000-0000-0000F4020000}"/>
    <cellStyle name="パーセント 3 5" xfId="1591" xr:uid="{00000000-0005-0000-0000-0000F5020000}"/>
    <cellStyle name="パーセント 3 5 2" xfId="1592" xr:uid="{00000000-0005-0000-0000-0000F6020000}"/>
    <cellStyle name="パーセント 4" xfId="709" xr:uid="{00000000-0005-0000-0000-0000F7020000}"/>
    <cellStyle name="パーセント 5" xfId="710" xr:uid="{00000000-0005-0000-0000-0000F8020000}"/>
    <cellStyle name="パーセント 5 2" xfId="1767" xr:uid="{00000000-0005-0000-0000-0000F9020000}"/>
    <cellStyle name="パーセント 6" xfId="1593" xr:uid="{00000000-0005-0000-0000-0000FA020000}"/>
    <cellStyle name="パーセント 7" xfId="1594" xr:uid="{00000000-0005-0000-0000-0000FB020000}"/>
    <cellStyle name="ハイパーリンク 2" xfId="1561" xr:uid="{00000000-0005-0000-0000-0000FC020000}"/>
    <cellStyle name="メモ 10" xfId="711" xr:uid="{00000000-0005-0000-0000-0000FD020000}"/>
    <cellStyle name="メモ 11" xfId="712" xr:uid="{00000000-0005-0000-0000-0000FE020000}"/>
    <cellStyle name="メモ 12" xfId="713" xr:uid="{00000000-0005-0000-0000-0000FF020000}"/>
    <cellStyle name="メモ 13" xfId="714" xr:uid="{00000000-0005-0000-0000-000000030000}"/>
    <cellStyle name="メモ 14" xfId="715" xr:uid="{00000000-0005-0000-0000-000001030000}"/>
    <cellStyle name="メモ 15" xfId="716" xr:uid="{00000000-0005-0000-0000-000002030000}"/>
    <cellStyle name="メモ 16" xfId="717" xr:uid="{00000000-0005-0000-0000-000003030000}"/>
    <cellStyle name="メモ 17" xfId="718" xr:uid="{00000000-0005-0000-0000-000004030000}"/>
    <cellStyle name="メモ 18" xfId="719" xr:uid="{00000000-0005-0000-0000-000005030000}"/>
    <cellStyle name="メモ 19" xfId="720" xr:uid="{00000000-0005-0000-0000-000006030000}"/>
    <cellStyle name="メモ 2" xfId="721" xr:uid="{00000000-0005-0000-0000-000007030000}"/>
    <cellStyle name="メモ 2 10" xfId="1768" xr:uid="{00000000-0005-0000-0000-000008030000}"/>
    <cellStyle name="メモ 2 2" xfId="722" xr:uid="{00000000-0005-0000-0000-000009030000}"/>
    <cellStyle name="メモ 2 2 2" xfId="723" xr:uid="{00000000-0005-0000-0000-00000A030000}"/>
    <cellStyle name="メモ 2 2 2 2" xfId="1390" xr:uid="{00000000-0005-0000-0000-00000B030000}"/>
    <cellStyle name="メモ 2 2 2 2 2" xfId="1391" xr:uid="{00000000-0005-0000-0000-00000C030000}"/>
    <cellStyle name="メモ 2 2 2 3" xfId="1392" xr:uid="{00000000-0005-0000-0000-00000D030000}"/>
    <cellStyle name="メモ 2 2 3" xfId="724" xr:uid="{00000000-0005-0000-0000-00000E030000}"/>
    <cellStyle name="メモ 2 2 3 2" xfId="1393" xr:uid="{00000000-0005-0000-0000-00000F030000}"/>
    <cellStyle name="メモ 2 2 4" xfId="1595" xr:uid="{00000000-0005-0000-0000-000010030000}"/>
    <cellStyle name="メモ 2 2 4 2" xfId="1596" xr:uid="{00000000-0005-0000-0000-000011030000}"/>
    <cellStyle name="メモ 2 2 5" xfId="1597" xr:uid="{00000000-0005-0000-0000-000012030000}"/>
    <cellStyle name="メモ 2 2 6" xfId="1598" xr:uid="{00000000-0005-0000-0000-000013030000}"/>
    <cellStyle name="メモ 2 2 6 2" xfId="1599" xr:uid="{00000000-0005-0000-0000-000014030000}"/>
    <cellStyle name="メモ 2 2 7" xfId="1769" xr:uid="{00000000-0005-0000-0000-000015030000}"/>
    <cellStyle name="メモ 2 3" xfId="1770" xr:uid="{00000000-0005-0000-0000-000016030000}"/>
    <cellStyle name="メモ 2 3 2" xfId="1771" xr:uid="{00000000-0005-0000-0000-000017030000}"/>
    <cellStyle name="メモ 2 3 2 2" xfId="1772" xr:uid="{00000000-0005-0000-0000-000018030000}"/>
    <cellStyle name="メモ 2 3 3" xfId="1773" xr:uid="{00000000-0005-0000-0000-000019030000}"/>
    <cellStyle name="メモ 2 3 4" xfId="1774" xr:uid="{00000000-0005-0000-0000-00001A030000}"/>
    <cellStyle name="メモ 2 4" xfId="1775" xr:uid="{00000000-0005-0000-0000-00001B030000}"/>
    <cellStyle name="メモ 2 4 2" xfId="1776" xr:uid="{00000000-0005-0000-0000-00001C030000}"/>
    <cellStyle name="メモ 2 4 2 2" xfId="1777" xr:uid="{00000000-0005-0000-0000-00001D030000}"/>
    <cellStyle name="メモ 2 4 3" xfId="1778" xr:uid="{00000000-0005-0000-0000-00001E030000}"/>
    <cellStyle name="メモ 2 4 4" xfId="1779" xr:uid="{00000000-0005-0000-0000-00001F030000}"/>
    <cellStyle name="メモ 2 5" xfId="1780" xr:uid="{00000000-0005-0000-0000-000020030000}"/>
    <cellStyle name="メモ 2 5 2" xfId="1781" xr:uid="{00000000-0005-0000-0000-000021030000}"/>
    <cellStyle name="メモ 2 5 2 2" xfId="1782" xr:uid="{00000000-0005-0000-0000-000022030000}"/>
    <cellStyle name="メモ 2 5 3" xfId="1783" xr:uid="{00000000-0005-0000-0000-000023030000}"/>
    <cellStyle name="メモ 2 5 4" xfId="1784" xr:uid="{00000000-0005-0000-0000-000024030000}"/>
    <cellStyle name="メモ 2 6" xfId="1785" xr:uid="{00000000-0005-0000-0000-000025030000}"/>
    <cellStyle name="メモ 2 6 2" xfId="1786" xr:uid="{00000000-0005-0000-0000-000026030000}"/>
    <cellStyle name="メモ 2 7" xfId="1787" xr:uid="{00000000-0005-0000-0000-000027030000}"/>
    <cellStyle name="メモ 2 8" xfId="1788" xr:uid="{00000000-0005-0000-0000-000028030000}"/>
    <cellStyle name="メモ 2 9" xfId="1789" xr:uid="{00000000-0005-0000-0000-000029030000}"/>
    <cellStyle name="メモ 20" xfId="725" xr:uid="{00000000-0005-0000-0000-00002A030000}"/>
    <cellStyle name="メモ 21" xfId="726" xr:uid="{00000000-0005-0000-0000-00002B030000}"/>
    <cellStyle name="メモ 22" xfId="727" xr:uid="{00000000-0005-0000-0000-00002C030000}"/>
    <cellStyle name="メモ 23" xfId="728" xr:uid="{00000000-0005-0000-0000-00002D030000}"/>
    <cellStyle name="メモ 24" xfId="729" xr:uid="{00000000-0005-0000-0000-00002E030000}"/>
    <cellStyle name="メモ 25" xfId="730" xr:uid="{00000000-0005-0000-0000-00002F030000}"/>
    <cellStyle name="メモ 3" xfId="731" xr:uid="{00000000-0005-0000-0000-000030030000}"/>
    <cellStyle name="メモ 3 2" xfId="732" xr:uid="{00000000-0005-0000-0000-000031030000}"/>
    <cellStyle name="メモ 3 2 2" xfId="1394" xr:uid="{00000000-0005-0000-0000-000032030000}"/>
    <cellStyle name="メモ 3 2 2 2" xfId="1395" xr:uid="{00000000-0005-0000-0000-000033030000}"/>
    <cellStyle name="メモ 3 2 3" xfId="1396" xr:uid="{00000000-0005-0000-0000-000034030000}"/>
    <cellStyle name="メモ 3 2 4" xfId="1790" xr:uid="{00000000-0005-0000-0000-000035030000}"/>
    <cellStyle name="メモ 3 3" xfId="733" xr:uid="{00000000-0005-0000-0000-000036030000}"/>
    <cellStyle name="メモ 3 3 2" xfId="1397" xr:uid="{00000000-0005-0000-0000-000037030000}"/>
    <cellStyle name="メモ 3 3 2 2" xfId="1791" xr:uid="{00000000-0005-0000-0000-000038030000}"/>
    <cellStyle name="メモ 3 3 3" xfId="1792" xr:uid="{00000000-0005-0000-0000-000039030000}"/>
    <cellStyle name="メモ 3 3 4" xfId="1793" xr:uid="{00000000-0005-0000-0000-00003A030000}"/>
    <cellStyle name="メモ 3 4" xfId="1600" xr:uid="{00000000-0005-0000-0000-00003B030000}"/>
    <cellStyle name="メモ 3 4 2" xfId="1601" xr:uid="{00000000-0005-0000-0000-00003C030000}"/>
    <cellStyle name="メモ 3 4 2 2" xfId="1794" xr:uid="{00000000-0005-0000-0000-00003D030000}"/>
    <cellStyle name="メモ 3 4 3" xfId="1795" xr:uid="{00000000-0005-0000-0000-00003E030000}"/>
    <cellStyle name="メモ 3 4 4" xfId="1796" xr:uid="{00000000-0005-0000-0000-00003F030000}"/>
    <cellStyle name="メモ 3 5" xfId="1602" xr:uid="{00000000-0005-0000-0000-000040030000}"/>
    <cellStyle name="メモ 3 5 2" xfId="1797" xr:uid="{00000000-0005-0000-0000-000041030000}"/>
    <cellStyle name="メモ 3 6" xfId="1603" xr:uid="{00000000-0005-0000-0000-000042030000}"/>
    <cellStyle name="メモ 3 6 2" xfId="1604" xr:uid="{00000000-0005-0000-0000-000043030000}"/>
    <cellStyle name="メモ 4" xfId="734" xr:uid="{00000000-0005-0000-0000-000044030000}"/>
    <cellStyle name="メモ 4 2" xfId="735" xr:uid="{00000000-0005-0000-0000-000045030000}"/>
    <cellStyle name="メモ 4 2 2" xfId="1398" xr:uid="{00000000-0005-0000-0000-000046030000}"/>
    <cellStyle name="メモ 4 2 2 2" xfId="1399" xr:uid="{00000000-0005-0000-0000-000047030000}"/>
    <cellStyle name="メモ 4 2 3" xfId="1400" xr:uid="{00000000-0005-0000-0000-000048030000}"/>
    <cellStyle name="メモ 4 3" xfId="736" xr:uid="{00000000-0005-0000-0000-000049030000}"/>
    <cellStyle name="メモ 4 3 2" xfId="1401" xr:uid="{00000000-0005-0000-0000-00004A030000}"/>
    <cellStyle name="メモ 4 4" xfId="1605" xr:uid="{00000000-0005-0000-0000-00004B030000}"/>
    <cellStyle name="メモ 4 4 2" xfId="1606" xr:uid="{00000000-0005-0000-0000-00004C030000}"/>
    <cellStyle name="メモ 4 5" xfId="1607" xr:uid="{00000000-0005-0000-0000-00004D030000}"/>
    <cellStyle name="メモ 4 6" xfId="1608" xr:uid="{00000000-0005-0000-0000-00004E030000}"/>
    <cellStyle name="メモ 4 6 2" xfId="1609" xr:uid="{00000000-0005-0000-0000-00004F030000}"/>
    <cellStyle name="メモ 4 7" xfId="1798" xr:uid="{00000000-0005-0000-0000-000050030000}"/>
    <cellStyle name="メモ 5" xfId="737" xr:uid="{00000000-0005-0000-0000-000051030000}"/>
    <cellStyle name="メモ 5 2" xfId="1799" xr:uid="{00000000-0005-0000-0000-000052030000}"/>
    <cellStyle name="メモ 5 3" xfId="1800" xr:uid="{00000000-0005-0000-0000-000053030000}"/>
    <cellStyle name="メモ 6" xfId="738" xr:uid="{00000000-0005-0000-0000-000054030000}"/>
    <cellStyle name="メモ 7" xfId="739" xr:uid="{00000000-0005-0000-0000-000055030000}"/>
    <cellStyle name="メモ 8" xfId="740" xr:uid="{00000000-0005-0000-0000-000056030000}"/>
    <cellStyle name="メモ 9" xfId="741" xr:uid="{00000000-0005-0000-0000-000057030000}"/>
    <cellStyle name="リンク セル 10" xfId="742" xr:uid="{00000000-0005-0000-0000-000058030000}"/>
    <cellStyle name="リンク セル 11" xfId="743" xr:uid="{00000000-0005-0000-0000-000059030000}"/>
    <cellStyle name="リンク セル 12" xfId="744" xr:uid="{00000000-0005-0000-0000-00005A030000}"/>
    <cellStyle name="リンク セル 13" xfId="745" xr:uid="{00000000-0005-0000-0000-00005B030000}"/>
    <cellStyle name="リンク セル 14" xfId="746" xr:uid="{00000000-0005-0000-0000-00005C030000}"/>
    <cellStyle name="リンク セル 15" xfId="747" xr:uid="{00000000-0005-0000-0000-00005D030000}"/>
    <cellStyle name="リンク セル 16" xfId="748" xr:uid="{00000000-0005-0000-0000-00005E030000}"/>
    <cellStyle name="リンク セル 17" xfId="749" xr:uid="{00000000-0005-0000-0000-00005F030000}"/>
    <cellStyle name="リンク セル 18" xfId="750" xr:uid="{00000000-0005-0000-0000-000060030000}"/>
    <cellStyle name="リンク セル 19" xfId="751" xr:uid="{00000000-0005-0000-0000-000061030000}"/>
    <cellStyle name="リンク セル 2" xfId="752" xr:uid="{00000000-0005-0000-0000-000062030000}"/>
    <cellStyle name="リンク セル 2 2" xfId="753" xr:uid="{00000000-0005-0000-0000-000063030000}"/>
    <cellStyle name="リンク セル 20" xfId="754" xr:uid="{00000000-0005-0000-0000-000064030000}"/>
    <cellStyle name="リンク セル 21" xfId="755" xr:uid="{00000000-0005-0000-0000-000065030000}"/>
    <cellStyle name="リンク セル 22" xfId="756" xr:uid="{00000000-0005-0000-0000-000066030000}"/>
    <cellStyle name="リンク セル 23" xfId="757" xr:uid="{00000000-0005-0000-0000-000067030000}"/>
    <cellStyle name="リンク セル 24" xfId="758" xr:uid="{00000000-0005-0000-0000-000068030000}"/>
    <cellStyle name="リンク セル 25" xfId="759" xr:uid="{00000000-0005-0000-0000-000069030000}"/>
    <cellStyle name="リンク セル 3" xfId="760" xr:uid="{00000000-0005-0000-0000-00006A030000}"/>
    <cellStyle name="リンク セル 3 2" xfId="761" xr:uid="{00000000-0005-0000-0000-00006B030000}"/>
    <cellStyle name="リンク セル 4" xfId="762" xr:uid="{00000000-0005-0000-0000-00006C030000}"/>
    <cellStyle name="リンク セル 5" xfId="763" xr:uid="{00000000-0005-0000-0000-00006D030000}"/>
    <cellStyle name="リンク セル 6" xfId="764" xr:uid="{00000000-0005-0000-0000-00006E030000}"/>
    <cellStyle name="リンク セル 7" xfId="765" xr:uid="{00000000-0005-0000-0000-00006F030000}"/>
    <cellStyle name="リンク セル 8" xfId="766" xr:uid="{00000000-0005-0000-0000-000070030000}"/>
    <cellStyle name="リンク セル 9" xfId="767" xr:uid="{00000000-0005-0000-0000-000071030000}"/>
    <cellStyle name="悪い 10" xfId="768" xr:uid="{00000000-0005-0000-0000-000072030000}"/>
    <cellStyle name="悪い 11" xfId="769" xr:uid="{00000000-0005-0000-0000-000073030000}"/>
    <cellStyle name="悪い 12" xfId="770" xr:uid="{00000000-0005-0000-0000-000074030000}"/>
    <cellStyle name="悪い 13" xfId="771" xr:uid="{00000000-0005-0000-0000-000075030000}"/>
    <cellStyle name="悪い 14" xfId="772" xr:uid="{00000000-0005-0000-0000-000076030000}"/>
    <cellStyle name="悪い 15" xfId="773" xr:uid="{00000000-0005-0000-0000-000077030000}"/>
    <cellStyle name="悪い 16" xfId="774" xr:uid="{00000000-0005-0000-0000-000078030000}"/>
    <cellStyle name="悪い 17" xfId="775" xr:uid="{00000000-0005-0000-0000-000079030000}"/>
    <cellStyle name="悪い 18" xfId="776" xr:uid="{00000000-0005-0000-0000-00007A030000}"/>
    <cellStyle name="悪い 19" xfId="777" xr:uid="{00000000-0005-0000-0000-00007B030000}"/>
    <cellStyle name="悪い 2" xfId="778" xr:uid="{00000000-0005-0000-0000-00007C030000}"/>
    <cellStyle name="悪い 2 2" xfId="779" xr:uid="{00000000-0005-0000-0000-00007D030000}"/>
    <cellStyle name="悪い 2 2 2" xfId="1801" xr:uid="{00000000-0005-0000-0000-00007E030000}"/>
    <cellStyle name="悪い 2 3" xfId="1402" xr:uid="{00000000-0005-0000-0000-00007F030000}"/>
    <cellStyle name="悪い 20" xfId="780" xr:uid="{00000000-0005-0000-0000-000080030000}"/>
    <cellStyle name="悪い 21" xfId="781" xr:uid="{00000000-0005-0000-0000-000081030000}"/>
    <cellStyle name="悪い 22" xfId="782" xr:uid="{00000000-0005-0000-0000-000082030000}"/>
    <cellStyle name="悪い 23" xfId="783" xr:uid="{00000000-0005-0000-0000-000083030000}"/>
    <cellStyle name="悪い 24" xfId="784" xr:uid="{00000000-0005-0000-0000-000084030000}"/>
    <cellStyle name="悪い 25" xfId="785" xr:uid="{00000000-0005-0000-0000-000085030000}"/>
    <cellStyle name="悪い 3" xfId="786" xr:uid="{00000000-0005-0000-0000-000086030000}"/>
    <cellStyle name="悪い 3 2" xfId="787" xr:uid="{00000000-0005-0000-0000-000087030000}"/>
    <cellStyle name="悪い 4" xfId="788" xr:uid="{00000000-0005-0000-0000-000088030000}"/>
    <cellStyle name="悪い 5" xfId="789" xr:uid="{00000000-0005-0000-0000-000089030000}"/>
    <cellStyle name="悪い 6" xfId="790" xr:uid="{00000000-0005-0000-0000-00008A030000}"/>
    <cellStyle name="悪い 7" xfId="791" xr:uid="{00000000-0005-0000-0000-00008B030000}"/>
    <cellStyle name="悪い 8" xfId="792" xr:uid="{00000000-0005-0000-0000-00008C030000}"/>
    <cellStyle name="悪い 9" xfId="793" xr:uid="{00000000-0005-0000-0000-00008D030000}"/>
    <cellStyle name="計算 10" xfId="794" xr:uid="{00000000-0005-0000-0000-00008E030000}"/>
    <cellStyle name="計算 11" xfId="795" xr:uid="{00000000-0005-0000-0000-00008F030000}"/>
    <cellStyle name="計算 12" xfId="796" xr:uid="{00000000-0005-0000-0000-000090030000}"/>
    <cellStyle name="計算 13" xfId="797" xr:uid="{00000000-0005-0000-0000-000091030000}"/>
    <cellStyle name="計算 14" xfId="798" xr:uid="{00000000-0005-0000-0000-000092030000}"/>
    <cellStyle name="計算 15" xfId="799" xr:uid="{00000000-0005-0000-0000-000093030000}"/>
    <cellStyle name="計算 16" xfId="800" xr:uid="{00000000-0005-0000-0000-000094030000}"/>
    <cellStyle name="計算 17" xfId="801" xr:uid="{00000000-0005-0000-0000-000095030000}"/>
    <cellStyle name="計算 18" xfId="802" xr:uid="{00000000-0005-0000-0000-000096030000}"/>
    <cellStyle name="計算 19" xfId="803" xr:uid="{00000000-0005-0000-0000-000097030000}"/>
    <cellStyle name="計算 2" xfId="804" xr:uid="{00000000-0005-0000-0000-000098030000}"/>
    <cellStyle name="計算 2 2" xfId="805" xr:uid="{00000000-0005-0000-0000-000099030000}"/>
    <cellStyle name="計算 2 2 2" xfId="806" xr:uid="{00000000-0005-0000-0000-00009A030000}"/>
    <cellStyle name="計算 2 2 2 2" xfId="1403" xr:uid="{00000000-0005-0000-0000-00009B030000}"/>
    <cellStyle name="計算 2 2 2 2 2" xfId="1404" xr:uid="{00000000-0005-0000-0000-00009C030000}"/>
    <cellStyle name="計算 2 2 2 3" xfId="1405" xr:uid="{00000000-0005-0000-0000-00009D030000}"/>
    <cellStyle name="計算 2 2 3" xfId="807" xr:uid="{00000000-0005-0000-0000-00009E030000}"/>
    <cellStyle name="計算 2 2 3 2" xfId="1406" xr:uid="{00000000-0005-0000-0000-00009F030000}"/>
    <cellStyle name="計算 2 2 4" xfId="1610" xr:uid="{00000000-0005-0000-0000-0000A0030000}"/>
    <cellStyle name="計算 2 2 4 2" xfId="1611" xr:uid="{00000000-0005-0000-0000-0000A1030000}"/>
    <cellStyle name="計算 2 2 5" xfId="1612" xr:uid="{00000000-0005-0000-0000-0000A2030000}"/>
    <cellStyle name="計算 2 2 6" xfId="1613" xr:uid="{00000000-0005-0000-0000-0000A3030000}"/>
    <cellStyle name="計算 2 2 6 2" xfId="1614" xr:uid="{00000000-0005-0000-0000-0000A4030000}"/>
    <cellStyle name="計算 2 3" xfId="1802" xr:uid="{00000000-0005-0000-0000-0000A5030000}"/>
    <cellStyle name="計算 2 3 2" xfId="1803" xr:uid="{00000000-0005-0000-0000-0000A6030000}"/>
    <cellStyle name="計算 2 3 2 2" xfId="1804" xr:uid="{00000000-0005-0000-0000-0000A7030000}"/>
    <cellStyle name="計算 2 3 3" xfId="1805" xr:uid="{00000000-0005-0000-0000-0000A8030000}"/>
    <cellStyle name="計算 2 4" xfId="1806" xr:uid="{00000000-0005-0000-0000-0000A9030000}"/>
    <cellStyle name="計算 2 4 2" xfId="1807" xr:uid="{00000000-0005-0000-0000-0000AA030000}"/>
    <cellStyle name="計算 2 4 2 2" xfId="1808" xr:uid="{00000000-0005-0000-0000-0000AB030000}"/>
    <cellStyle name="計算 2 4 3" xfId="1809" xr:uid="{00000000-0005-0000-0000-0000AC030000}"/>
    <cellStyle name="計算 2 5" xfId="1810" xr:uid="{00000000-0005-0000-0000-0000AD030000}"/>
    <cellStyle name="計算 2 5 2" xfId="1811" xr:uid="{00000000-0005-0000-0000-0000AE030000}"/>
    <cellStyle name="計算 2 6" xfId="1812" xr:uid="{00000000-0005-0000-0000-0000AF030000}"/>
    <cellStyle name="計算 20" xfId="808" xr:uid="{00000000-0005-0000-0000-0000B0030000}"/>
    <cellStyle name="計算 21" xfId="809" xr:uid="{00000000-0005-0000-0000-0000B1030000}"/>
    <cellStyle name="計算 22" xfId="810" xr:uid="{00000000-0005-0000-0000-0000B2030000}"/>
    <cellStyle name="計算 23" xfId="811" xr:uid="{00000000-0005-0000-0000-0000B3030000}"/>
    <cellStyle name="計算 24" xfId="812" xr:uid="{00000000-0005-0000-0000-0000B4030000}"/>
    <cellStyle name="計算 25" xfId="813" xr:uid="{00000000-0005-0000-0000-0000B5030000}"/>
    <cellStyle name="計算 3" xfId="814" xr:uid="{00000000-0005-0000-0000-0000B6030000}"/>
    <cellStyle name="計算 3 2" xfId="815" xr:uid="{00000000-0005-0000-0000-0000B7030000}"/>
    <cellStyle name="計算 3 2 2" xfId="1407" xr:uid="{00000000-0005-0000-0000-0000B8030000}"/>
    <cellStyle name="計算 3 2 2 2" xfId="1408" xr:uid="{00000000-0005-0000-0000-0000B9030000}"/>
    <cellStyle name="計算 3 2 3" xfId="1409" xr:uid="{00000000-0005-0000-0000-0000BA030000}"/>
    <cellStyle name="計算 3 3" xfId="816" xr:uid="{00000000-0005-0000-0000-0000BB030000}"/>
    <cellStyle name="計算 3 3 2" xfId="1410" xr:uid="{00000000-0005-0000-0000-0000BC030000}"/>
    <cellStyle name="計算 3 3 2 2" xfId="1813" xr:uid="{00000000-0005-0000-0000-0000BD030000}"/>
    <cellStyle name="計算 3 3 3" xfId="1814" xr:uid="{00000000-0005-0000-0000-0000BE030000}"/>
    <cellStyle name="計算 3 4" xfId="1615" xr:uid="{00000000-0005-0000-0000-0000BF030000}"/>
    <cellStyle name="計算 3 4 2" xfId="1616" xr:uid="{00000000-0005-0000-0000-0000C0030000}"/>
    <cellStyle name="計算 3 4 2 2" xfId="1815" xr:uid="{00000000-0005-0000-0000-0000C1030000}"/>
    <cellStyle name="計算 3 4 3" xfId="1816" xr:uid="{00000000-0005-0000-0000-0000C2030000}"/>
    <cellStyle name="計算 3 5" xfId="1617" xr:uid="{00000000-0005-0000-0000-0000C3030000}"/>
    <cellStyle name="計算 3 5 2" xfId="1817" xr:uid="{00000000-0005-0000-0000-0000C4030000}"/>
    <cellStyle name="計算 3 6" xfId="1618" xr:uid="{00000000-0005-0000-0000-0000C5030000}"/>
    <cellStyle name="計算 3 6 2" xfId="1619" xr:uid="{00000000-0005-0000-0000-0000C6030000}"/>
    <cellStyle name="計算 4" xfId="817" xr:uid="{00000000-0005-0000-0000-0000C7030000}"/>
    <cellStyle name="計算 4 2" xfId="818" xr:uid="{00000000-0005-0000-0000-0000C8030000}"/>
    <cellStyle name="計算 4 2 2" xfId="1411" xr:uid="{00000000-0005-0000-0000-0000C9030000}"/>
    <cellStyle name="計算 4 2 2 2" xfId="1412" xr:uid="{00000000-0005-0000-0000-0000CA030000}"/>
    <cellStyle name="計算 4 2 3" xfId="1413" xr:uid="{00000000-0005-0000-0000-0000CB030000}"/>
    <cellStyle name="計算 4 3" xfId="819" xr:uid="{00000000-0005-0000-0000-0000CC030000}"/>
    <cellStyle name="計算 4 3 2" xfId="1414" xr:uid="{00000000-0005-0000-0000-0000CD030000}"/>
    <cellStyle name="計算 4 4" xfId="1620" xr:uid="{00000000-0005-0000-0000-0000CE030000}"/>
    <cellStyle name="計算 4 4 2" xfId="1621" xr:uid="{00000000-0005-0000-0000-0000CF030000}"/>
    <cellStyle name="計算 4 5" xfId="1622" xr:uid="{00000000-0005-0000-0000-0000D0030000}"/>
    <cellStyle name="計算 4 6" xfId="1623" xr:uid="{00000000-0005-0000-0000-0000D1030000}"/>
    <cellStyle name="計算 4 6 2" xfId="1624" xr:uid="{00000000-0005-0000-0000-0000D2030000}"/>
    <cellStyle name="計算 5" xfId="820" xr:uid="{00000000-0005-0000-0000-0000D3030000}"/>
    <cellStyle name="計算 6" xfId="821" xr:uid="{00000000-0005-0000-0000-0000D4030000}"/>
    <cellStyle name="計算 7" xfId="822" xr:uid="{00000000-0005-0000-0000-0000D5030000}"/>
    <cellStyle name="計算 8" xfId="823" xr:uid="{00000000-0005-0000-0000-0000D6030000}"/>
    <cellStyle name="計算 9" xfId="824" xr:uid="{00000000-0005-0000-0000-0000D7030000}"/>
    <cellStyle name="警告文 10" xfId="825" xr:uid="{00000000-0005-0000-0000-0000D8030000}"/>
    <cellStyle name="警告文 11" xfId="826" xr:uid="{00000000-0005-0000-0000-0000D9030000}"/>
    <cellStyle name="警告文 12" xfId="827" xr:uid="{00000000-0005-0000-0000-0000DA030000}"/>
    <cellStyle name="警告文 13" xfId="828" xr:uid="{00000000-0005-0000-0000-0000DB030000}"/>
    <cellStyle name="警告文 14" xfId="829" xr:uid="{00000000-0005-0000-0000-0000DC030000}"/>
    <cellStyle name="警告文 15" xfId="830" xr:uid="{00000000-0005-0000-0000-0000DD030000}"/>
    <cellStyle name="警告文 16" xfId="831" xr:uid="{00000000-0005-0000-0000-0000DE030000}"/>
    <cellStyle name="警告文 17" xfId="832" xr:uid="{00000000-0005-0000-0000-0000DF030000}"/>
    <cellStyle name="警告文 18" xfId="833" xr:uid="{00000000-0005-0000-0000-0000E0030000}"/>
    <cellStyle name="警告文 19" xfId="834" xr:uid="{00000000-0005-0000-0000-0000E1030000}"/>
    <cellStyle name="警告文 2" xfId="835" xr:uid="{00000000-0005-0000-0000-0000E2030000}"/>
    <cellStyle name="警告文 2 2" xfId="836" xr:uid="{00000000-0005-0000-0000-0000E3030000}"/>
    <cellStyle name="警告文 20" xfId="837" xr:uid="{00000000-0005-0000-0000-0000E4030000}"/>
    <cellStyle name="警告文 21" xfId="838" xr:uid="{00000000-0005-0000-0000-0000E5030000}"/>
    <cellStyle name="警告文 22" xfId="839" xr:uid="{00000000-0005-0000-0000-0000E6030000}"/>
    <cellStyle name="警告文 23" xfId="840" xr:uid="{00000000-0005-0000-0000-0000E7030000}"/>
    <cellStyle name="警告文 24" xfId="841" xr:uid="{00000000-0005-0000-0000-0000E8030000}"/>
    <cellStyle name="警告文 25" xfId="842" xr:uid="{00000000-0005-0000-0000-0000E9030000}"/>
    <cellStyle name="警告文 3" xfId="843" xr:uid="{00000000-0005-0000-0000-0000EA030000}"/>
    <cellStyle name="警告文 3 2" xfId="844" xr:uid="{00000000-0005-0000-0000-0000EB030000}"/>
    <cellStyle name="警告文 4" xfId="845" xr:uid="{00000000-0005-0000-0000-0000EC030000}"/>
    <cellStyle name="警告文 5" xfId="846" xr:uid="{00000000-0005-0000-0000-0000ED030000}"/>
    <cellStyle name="警告文 6" xfId="847" xr:uid="{00000000-0005-0000-0000-0000EE030000}"/>
    <cellStyle name="警告文 7" xfId="848" xr:uid="{00000000-0005-0000-0000-0000EF030000}"/>
    <cellStyle name="警告文 8" xfId="849" xr:uid="{00000000-0005-0000-0000-0000F0030000}"/>
    <cellStyle name="警告文 9" xfId="850" xr:uid="{00000000-0005-0000-0000-0000F1030000}"/>
    <cellStyle name="桁区切り" xfId="1577" builtinId="6"/>
    <cellStyle name="桁区切り 2" xfId="851" xr:uid="{00000000-0005-0000-0000-0000F3030000}"/>
    <cellStyle name="桁区切り 2 2" xfId="852" xr:uid="{00000000-0005-0000-0000-0000F4030000}"/>
    <cellStyle name="桁区切り 2 2 2" xfId="853" xr:uid="{00000000-0005-0000-0000-0000F5030000}"/>
    <cellStyle name="桁区切り 2 2 2 2" xfId="1625" xr:uid="{00000000-0005-0000-0000-0000F6030000}"/>
    <cellStyle name="桁区切り 2 2 2 2 2" xfId="1626" xr:uid="{00000000-0005-0000-0000-0000F7030000}"/>
    <cellStyle name="桁区切り 2 2 2 3" xfId="1627" xr:uid="{00000000-0005-0000-0000-0000F8030000}"/>
    <cellStyle name="桁区切り 2 2 2 4" xfId="1818" xr:uid="{00000000-0005-0000-0000-0000F9030000}"/>
    <cellStyle name="桁区切り 2 2 3" xfId="1628" xr:uid="{00000000-0005-0000-0000-0000FA030000}"/>
    <cellStyle name="桁区切り 2 2 3 2" xfId="1629" xr:uid="{00000000-0005-0000-0000-0000FB030000}"/>
    <cellStyle name="桁区切り 2 2 3 2 2" xfId="1630" xr:uid="{00000000-0005-0000-0000-0000FC030000}"/>
    <cellStyle name="桁区切り 2 2 3 3" xfId="1631" xr:uid="{00000000-0005-0000-0000-0000FD030000}"/>
    <cellStyle name="桁区切り 2 2 3 3 2" xfId="1632" xr:uid="{00000000-0005-0000-0000-0000FE030000}"/>
    <cellStyle name="桁区切り 2 2 3 4" xfId="1633" xr:uid="{00000000-0005-0000-0000-0000FF030000}"/>
    <cellStyle name="桁区切り 2 2 4" xfId="1634" xr:uid="{00000000-0005-0000-0000-000000040000}"/>
    <cellStyle name="桁区切り 2 2 5" xfId="1819" xr:uid="{00000000-0005-0000-0000-000001040000}"/>
    <cellStyle name="桁区切り 2 3" xfId="854" xr:uid="{00000000-0005-0000-0000-000002040000}"/>
    <cellStyle name="桁区切り 2 3 2" xfId="1635" xr:uid="{00000000-0005-0000-0000-000003040000}"/>
    <cellStyle name="桁区切り 2 3 2 2" xfId="1636" xr:uid="{00000000-0005-0000-0000-000004040000}"/>
    <cellStyle name="桁区切り 2 3 3" xfId="1637" xr:uid="{00000000-0005-0000-0000-000005040000}"/>
    <cellStyle name="桁区切り 2 3 4" xfId="1820" xr:uid="{00000000-0005-0000-0000-000006040000}"/>
    <cellStyle name="桁区切り 2 4" xfId="1415" xr:uid="{00000000-0005-0000-0000-000007040000}"/>
    <cellStyle name="桁区切り 2 4 2" xfId="1821" xr:uid="{00000000-0005-0000-0000-000008040000}"/>
    <cellStyle name="桁区切り 2 5" xfId="1416" xr:uid="{00000000-0005-0000-0000-000009040000}"/>
    <cellStyle name="桁区切り 2 5 2" xfId="1417" xr:uid="{00000000-0005-0000-0000-00000A040000}"/>
    <cellStyle name="桁区切り 2 5 3" xfId="1418" xr:uid="{00000000-0005-0000-0000-00000B040000}"/>
    <cellStyle name="桁区切り 2 5 3 2" xfId="1419" xr:uid="{00000000-0005-0000-0000-00000C040000}"/>
    <cellStyle name="桁区切り 2 6" xfId="1420" xr:uid="{00000000-0005-0000-0000-00000D040000}"/>
    <cellStyle name="桁区切り 2 6 2" xfId="1562" xr:uid="{00000000-0005-0000-0000-00000E040000}"/>
    <cellStyle name="桁区切り 2 7" xfId="1421" xr:uid="{00000000-0005-0000-0000-00000F040000}"/>
    <cellStyle name="桁区切り 2 8" xfId="1422" xr:uid="{00000000-0005-0000-0000-000010040000}"/>
    <cellStyle name="桁区切り 2 8 2" xfId="1423" xr:uid="{00000000-0005-0000-0000-000011040000}"/>
    <cellStyle name="桁区切り 2 8 2 2" xfId="1424" xr:uid="{00000000-0005-0000-0000-000012040000}"/>
    <cellStyle name="桁区切り 2 8 2 2 2" xfId="1425" xr:uid="{00000000-0005-0000-0000-000013040000}"/>
    <cellStyle name="桁区切り 2 8 2 2 2 2" xfId="1426" xr:uid="{00000000-0005-0000-0000-000014040000}"/>
    <cellStyle name="桁区切り 2 8 2 2 2 2 2" xfId="1427" xr:uid="{00000000-0005-0000-0000-000015040000}"/>
    <cellStyle name="桁区切り 2 8 2 3" xfId="1428" xr:uid="{00000000-0005-0000-0000-000016040000}"/>
    <cellStyle name="桁区切り 2 8 2 3 2" xfId="1429" xr:uid="{00000000-0005-0000-0000-000017040000}"/>
    <cellStyle name="桁区切り 2 8 2 3 2 2" xfId="1430" xr:uid="{00000000-0005-0000-0000-000018040000}"/>
    <cellStyle name="桁区切り 2 9" xfId="1551" xr:uid="{00000000-0005-0000-0000-000019040000}"/>
    <cellStyle name="桁区切り 3" xfId="855" xr:uid="{00000000-0005-0000-0000-00001A040000}"/>
    <cellStyle name="桁区切り 3 2" xfId="856" xr:uid="{00000000-0005-0000-0000-00001B040000}"/>
    <cellStyle name="桁区切り 3 3" xfId="1638" xr:uid="{00000000-0005-0000-0000-00001C040000}"/>
    <cellStyle name="桁区切り 3 3 2" xfId="1639" xr:uid="{00000000-0005-0000-0000-00001D040000}"/>
    <cellStyle name="桁区切り 3 3 2 2" xfId="1640" xr:uid="{00000000-0005-0000-0000-00001E040000}"/>
    <cellStyle name="桁区切り 3 3 3" xfId="1641" xr:uid="{00000000-0005-0000-0000-00001F040000}"/>
    <cellStyle name="桁区切り 3 4" xfId="1642" xr:uid="{00000000-0005-0000-0000-000020040000}"/>
    <cellStyle name="桁区切り 3 4 2" xfId="1643" xr:uid="{00000000-0005-0000-0000-000021040000}"/>
    <cellStyle name="桁区切り 3 5" xfId="1431" xr:uid="{00000000-0005-0000-0000-000022040000}"/>
    <cellStyle name="桁区切り 3 6" xfId="1822" xr:uid="{00000000-0005-0000-0000-000023040000}"/>
    <cellStyle name="桁区切り 4" xfId="857" xr:uid="{00000000-0005-0000-0000-000024040000}"/>
    <cellStyle name="桁区切り 4 2" xfId="1432" xr:uid="{00000000-0005-0000-0000-000025040000}"/>
    <cellStyle name="桁区切り 4 2 2" xfId="1644" xr:uid="{00000000-0005-0000-0000-000026040000}"/>
    <cellStyle name="桁区切り 4 2 2 2" xfId="1645" xr:uid="{00000000-0005-0000-0000-000027040000}"/>
    <cellStyle name="桁区切り 4 2 3" xfId="1646" xr:uid="{00000000-0005-0000-0000-000028040000}"/>
    <cellStyle name="桁区切り 4 2 4" xfId="1823" xr:uid="{00000000-0005-0000-0000-000029040000}"/>
    <cellStyle name="桁区切り 4 3" xfId="1647" xr:uid="{00000000-0005-0000-0000-00002A040000}"/>
    <cellStyle name="桁区切り 4 3 2" xfId="1648" xr:uid="{00000000-0005-0000-0000-00002B040000}"/>
    <cellStyle name="桁区切り 4 4" xfId="1649" xr:uid="{00000000-0005-0000-0000-00002C040000}"/>
    <cellStyle name="桁区切り 4 5" xfId="1824" xr:uid="{00000000-0005-0000-0000-00002D040000}"/>
    <cellStyle name="桁区切り 5" xfId="1433" xr:uid="{00000000-0005-0000-0000-00002E040000}"/>
    <cellStyle name="桁区切り 5 2" xfId="1563" xr:uid="{00000000-0005-0000-0000-00002F040000}"/>
    <cellStyle name="桁区切り 5 2 2" xfId="1564" xr:uid="{00000000-0005-0000-0000-000030040000}"/>
    <cellStyle name="桁区切り 5 3" xfId="1565" xr:uid="{00000000-0005-0000-0000-000031040000}"/>
    <cellStyle name="桁区切り 6" xfId="1434" xr:uid="{00000000-0005-0000-0000-000032040000}"/>
    <cellStyle name="桁区切り 6 2" xfId="1825" xr:uid="{00000000-0005-0000-0000-000033040000}"/>
    <cellStyle name="桁区切り 7" xfId="1435" xr:uid="{00000000-0005-0000-0000-000034040000}"/>
    <cellStyle name="桁区切り 7 2" xfId="1826" xr:uid="{00000000-0005-0000-0000-000035040000}"/>
    <cellStyle name="桁区切り 8" xfId="1436" xr:uid="{00000000-0005-0000-0000-000036040000}"/>
    <cellStyle name="桁区切り 8 2" xfId="1437" xr:uid="{00000000-0005-0000-0000-000037040000}"/>
    <cellStyle name="桁区切り 9" xfId="1650" xr:uid="{00000000-0005-0000-0000-000038040000}"/>
    <cellStyle name="桁区切り 9 2" xfId="1651" xr:uid="{00000000-0005-0000-0000-000039040000}"/>
    <cellStyle name="桁区切り 9 2 2" xfId="1652" xr:uid="{00000000-0005-0000-0000-00003A040000}"/>
    <cellStyle name="見出し 1 10" xfId="858" xr:uid="{00000000-0005-0000-0000-00003B040000}"/>
    <cellStyle name="見出し 1 11" xfId="859" xr:uid="{00000000-0005-0000-0000-00003C040000}"/>
    <cellStyle name="見出し 1 12" xfId="860" xr:uid="{00000000-0005-0000-0000-00003D040000}"/>
    <cellStyle name="見出し 1 13" xfId="861" xr:uid="{00000000-0005-0000-0000-00003E040000}"/>
    <cellStyle name="見出し 1 14" xfId="862" xr:uid="{00000000-0005-0000-0000-00003F040000}"/>
    <cellStyle name="見出し 1 15" xfId="863" xr:uid="{00000000-0005-0000-0000-000040040000}"/>
    <cellStyle name="見出し 1 16" xfId="864" xr:uid="{00000000-0005-0000-0000-000041040000}"/>
    <cellStyle name="見出し 1 17" xfId="865" xr:uid="{00000000-0005-0000-0000-000042040000}"/>
    <cellStyle name="見出し 1 18" xfId="866" xr:uid="{00000000-0005-0000-0000-000043040000}"/>
    <cellStyle name="見出し 1 19" xfId="867" xr:uid="{00000000-0005-0000-0000-000044040000}"/>
    <cellStyle name="見出し 1 2" xfId="868" xr:uid="{00000000-0005-0000-0000-000045040000}"/>
    <cellStyle name="見出し 1 2 2" xfId="869" xr:uid="{00000000-0005-0000-0000-000046040000}"/>
    <cellStyle name="見出し 1 20" xfId="870" xr:uid="{00000000-0005-0000-0000-000047040000}"/>
    <cellStyle name="見出し 1 21" xfId="871" xr:uid="{00000000-0005-0000-0000-000048040000}"/>
    <cellStyle name="見出し 1 22" xfId="872" xr:uid="{00000000-0005-0000-0000-000049040000}"/>
    <cellStyle name="見出し 1 23" xfId="873" xr:uid="{00000000-0005-0000-0000-00004A040000}"/>
    <cellStyle name="見出し 1 24" xfId="874" xr:uid="{00000000-0005-0000-0000-00004B040000}"/>
    <cellStyle name="見出し 1 25" xfId="875" xr:uid="{00000000-0005-0000-0000-00004C040000}"/>
    <cellStyle name="見出し 1 3" xfId="876" xr:uid="{00000000-0005-0000-0000-00004D040000}"/>
    <cellStyle name="見出し 1 3 2" xfId="877" xr:uid="{00000000-0005-0000-0000-00004E040000}"/>
    <cellStyle name="見出し 1 4" xfId="878" xr:uid="{00000000-0005-0000-0000-00004F040000}"/>
    <cellStyle name="見出し 1 5" xfId="879" xr:uid="{00000000-0005-0000-0000-000050040000}"/>
    <cellStyle name="見出し 1 6" xfId="880" xr:uid="{00000000-0005-0000-0000-000051040000}"/>
    <cellStyle name="見出し 1 7" xfId="881" xr:uid="{00000000-0005-0000-0000-000052040000}"/>
    <cellStyle name="見出し 1 8" xfId="882" xr:uid="{00000000-0005-0000-0000-000053040000}"/>
    <cellStyle name="見出し 1 9" xfId="883" xr:uid="{00000000-0005-0000-0000-000054040000}"/>
    <cellStyle name="見出し 2 10" xfId="884" xr:uid="{00000000-0005-0000-0000-000055040000}"/>
    <cellStyle name="見出し 2 11" xfId="885" xr:uid="{00000000-0005-0000-0000-000056040000}"/>
    <cellStyle name="見出し 2 12" xfId="886" xr:uid="{00000000-0005-0000-0000-000057040000}"/>
    <cellStyle name="見出し 2 13" xfId="887" xr:uid="{00000000-0005-0000-0000-000058040000}"/>
    <cellStyle name="見出し 2 14" xfId="888" xr:uid="{00000000-0005-0000-0000-000059040000}"/>
    <cellStyle name="見出し 2 15" xfId="889" xr:uid="{00000000-0005-0000-0000-00005A040000}"/>
    <cellStyle name="見出し 2 16" xfId="890" xr:uid="{00000000-0005-0000-0000-00005B040000}"/>
    <cellStyle name="見出し 2 17" xfId="891" xr:uid="{00000000-0005-0000-0000-00005C040000}"/>
    <cellStyle name="見出し 2 18" xfId="892" xr:uid="{00000000-0005-0000-0000-00005D040000}"/>
    <cellStyle name="見出し 2 19" xfId="893" xr:uid="{00000000-0005-0000-0000-00005E040000}"/>
    <cellStyle name="見出し 2 2" xfId="894" xr:uid="{00000000-0005-0000-0000-00005F040000}"/>
    <cellStyle name="見出し 2 2 2" xfId="895" xr:uid="{00000000-0005-0000-0000-000060040000}"/>
    <cellStyle name="見出し 2 20" xfId="896" xr:uid="{00000000-0005-0000-0000-000061040000}"/>
    <cellStyle name="見出し 2 21" xfId="897" xr:uid="{00000000-0005-0000-0000-000062040000}"/>
    <cellStyle name="見出し 2 22" xfId="898" xr:uid="{00000000-0005-0000-0000-000063040000}"/>
    <cellStyle name="見出し 2 23" xfId="899" xr:uid="{00000000-0005-0000-0000-000064040000}"/>
    <cellStyle name="見出し 2 24" xfId="900" xr:uid="{00000000-0005-0000-0000-000065040000}"/>
    <cellStyle name="見出し 2 25" xfId="901" xr:uid="{00000000-0005-0000-0000-000066040000}"/>
    <cellStyle name="見出し 2 3" xfId="902" xr:uid="{00000000-0005-0000-0000-000067040000}"/>
    <cellStyle name="見出し 2 3 2" xfId="903" xr:uid="{00000000-0005-0000-0000-000068040000}"/>
    <cellStyle name="見出し 2 4" xfId="904" xr:uid="{00000000-0005-0000-0000-000069040000}"/>
    <cellStyle name="見出し 2 5" xfId="905" xr:uid="{00000000-0005-0000-0000-00006A040000}"/>
    <cellStyle name="見出し 2 6" xfId="906" xr:uid="{00000000-0005-0000-0000-00006B040000}"/>
    <cellStyle name="見出し 2 7" xfId="907" xr:uid="{00000000-0005-0000-0000-00006C040000}"/>
    <cellStyle name="見出し 2 8" xfId="908" xr:uid="{00000000-0005-0000-0000-00006D040000}"/>
    <cellStyle name="見出し 2 9" xfId="909" xr:uid="{00000000-0005-0000-0000-00006E040000}"/>
    <cellStyle name="見出し 3 10" xfId="910" xr:uid="{00000000-0005-0000-0000-00006F040000}"/>
    <cellStyle name="見出し 3 11" xfId="911" xr:uid="{00000000-0005-0000-0000-000070040000}"/>
    <cellStyle name="見出し 3 12" xfId="912" xr:uid="{00000000-0005-0000-0000-000071040000}"/>
    <cellStyle name="見出し 3 13" xfId="913" xr:uid="{00000000-0005-0000-0000-000072040000}"/>
    <cellStyle name="見出し 3 14" xfId="914" xr:uid="{00000000-0005-0000-0000-000073040000}"/>
    <cellStyle name="見出し 3 15" xfId="915" xr:uid="{00000000-0005-0000-0000-000074040000}"/>
    <cellStyle name="見出し 3 16" xfId="916" xr:uid="{00000000-0005-0000-0000-000075040000}"/>
    <cellStyle name="見出し 3 17" xfId="917" xr:uid="{00000000-0005-0000-0000-000076040000}"/>
    <cellStyle name="見出し 3 18" xfId="918" xr:uid="{00000000-0005-0000-0000-000077040000}"/>
    <cellStyle name="見出し 3 19" xfId="919" xr:uid="{00000000-0005-0000-0000-000078040000}"/>
    <cellStyle name="見出し 3 2" xfId="920" xr:uid="{00000000-0005-0000-0000-000079040000}"/>
    <cellStyle name="見出し 3 2 2" xfId="921" xr:uid="{00000000-0005-0000-0000-00007A040000}"/>
    <cellStyle name="見出し 3 20" xfId="922" xr:uid="{00000000-0005-0000-0000-00007B040000}"/>
    <cellStyle name="見出し 3 21" xfId="923" xr:uid="{00000000-0005-0000-0000-00007C040000}"/>
    <cellStyle name="見出し 3 22" xfId="924" xr:uid="{00000000-0005-0000-0000-00007D040000}"/>
    <cellStyle name="見出し 3 23" xfId="925" xr:uid="{00000000-0005-0000-0000-00007E040000}"/>
    <cellStyle name="見出し 3 24" xfId="926" xr:uid="{00000000-0005-0000-0000-00007F040000}"/>
    <cellStyle name="見出し 3 25" xfId="927" xr:uid="{00000000-0005-0000-0000-000080040000}"/>
    <cellStyle name="見出し 3 3" xfId="928" xr:uid="{00000000-0005-0000-0000-000081040000}"/>
    <cellStyle name="見出し 3 3 2" xfId="929" xr:uid="{00000000-0005-0000-0000-000082040000}"/>
    <cellStyle name="見出し 3 4" xfId="930" xr:uid="{00000000-0005-0000-0000-000083040000}"/>
    <cellStyle name="見出し 3 5" xfId="931" xr:uid="{00000000-0005-0000-0000-000084040000}"/>
    <cellStyle name="見出し 3 6" xfId="932" xr:uid="{00000000-0005-0000-0000-000085040000}"/>
    <cellStyle name="見出し 3 7" xfId="933" xr:uid="{00000000-0005-0000-0000-000086040000}"/>
    <cellStyle name="見出し 3 8" xfId="934" xr:uid="{00000000-0005-0000-0000-000087040000}"/>
    <cellStyle name="見出し 3 9" xfId="935" xr:uid="{00000000-0005-0000-0000-000088040000}"/>
    <cellStyle name="見出し 4 10" xfId="936" xr:uid="{00000000-0005-0000-0000-000089040000}"/>
    <cellStyle name="見出し 4 11" xfId="937" xr:uid="{00000000-0005-0000-0000-00008A040000}"/>
    <cellStyle name="見出し 4 12" xfId="938" xr:uid="{00000000-0005-0000-0000-00008B040000}"/>
    <cellStyle name="見出し 4 13" xfId="939" xr:uid="{00000000-0005-0000-0000-00008C040000}"/>
    <cellStyle name="見出し 4 14" xfId="940" xr:uid="{00000000-0005-0000-0000-00008D040000}"/>
    <cellStyle name="見出し 4 15" xfId="941" xr:uid="{00000000-0005-0000-0000-00008E040000}"/>
    <cellStyle name="見出し 4 16" xfId="942" xr:uid="{00000000-0005-0000-0000-00008F040000}"/>
    <cellStyle name="見出し 4 17" xfId="943" xr:uid="{00000000-0005-0000-0000-000090040000}"/>
    <cellStyle name="見出し 4 18" xfId="944" xr:uid="{00000000-0005-0000-0000-000091040000}"/>
    <cellStyle name="見出し 4 19" xfId="945" xr:uid="{00000000-0005-0000-0000-000092040000}"/>
    <cellStyle name="見出し 4 2" xfId="946" xr:uid="{00000000-0005-0000-0000-000093040000}"/>
    <cellStyle name="見出し 4 2 2" xfId="947" xr:uid="{00000000-0005-0000-0000-000094040000}"/>
    <cellStyle name="見出し 4 20" xfId="948" xr:uid="{00000000-0005-0000-0000-000095040000}"/>
    <cellStyle name="見出し 4 21" xfId="949" xr:uid="{00000000-0005-0000-0000-000096040000}"/>
    <cellStyle name="見出し 4 22" xfId="950" xr:uid="{00000000-0005-0000-0000-000097040000}"/>
    <cellStyle name="見出し 4 23" xfId="951" xr:uid="{00000000-0005-0000-0000-000098040000}"/>
    <cellStyle name="見出し 4 24" xfId="952" xr:uid="{00000000-0005-0000-0000-000099040000}"/>
    <cellStyle name="見出し 4 25" xfId="953" xr:uid="{00000000-0005-0000-0000-00009A040000}"/>
    <cellStyle name="見出し 4 3" xfId="954" xr:uid="{00000000-0005-0000-0000-00009B040000}"/>
    <cellStyle name="見出し 4 3 2" xfId="955" xr:uid="{00000000-0005-0000-0000-00009C040000}"/>
    <cellStyle name="見出し 4 4" xfId="956" xr:uid="{00000000-0005-0000-0000-00009D040000}"/>
    <cellStyle name="見出し 4 5" xfId="957" xr:uid="{00000000-0005-0000-0000-00009E040000}"/>
    <cellStyle name="見出し 4 6" xfId="958" xr:uid="{00000000-0005-0000-0000-00009F040000}"/>
    <cellStyle name="見出し 4 7" xfId="959" xr:uid="{00000000-0005-0000-0000-0000A0040000}"/>
    <cellStyle name="見出し 4 8" xfId="960" xr:uid="{00000000-0005-0000-0000-0000A1040000}"/>
    <cellStyle name="見出し 4 9" xfId="961" xr:uid="{00000000-0005-0000-0000-0000A2040000}"/>
    <cellStyle name="集計 10" xfId="962" xr:uid="{00000000-0005-0000-0000-0000A3040000}"/>
    <cellStyle name="集計 11" xfId="963" xr:uid="{00000000-0005-0000-0000-0000A4040000}"/>
    <cellStyle name="集計 12" xfId="964" xr:uid="{00000000-0005-0000-0000-0000A5040000}"/>
    <cellStyle name="集計 13" xfId="965" xr:uid="{00000000-0005-0000-0000-0000A6040000}"/>
    <cellStyle name="集計 14" xfId="966" xr:uid="{00000000-0005-0000-0000-0000A7040000}"/>
    <cellStyle name="集計 15" xfId="967" xr:uid="{00000000-0005-0000-0000-0000A8040000}"/>
    <cellStyle name="集計 16" xfId="968" xr:uid="{00000000-0005-0000-0000-0000A9040000}"/>
    <cellStyle name="集計 17" xfId="969" xr:uid="{00000000-0005-0000-0000-0000AA040000}"/>
    <cellStyle name="集計 18" xfId="970" xr:uid="{00000000-0005-0000-0000-0000AB040000}"/>
    <cellStyle name="集計 19" xfId="971" xr:uid="{00000000-0005-0000-0000-0000AC040000}"/>
    <cellStyle name="集計 2" xfId="972" xr:uid="{00000000-0005-0000-0000-0000AD040000}"/>
    <cellStyle name="集計 2 2" xfId="973" xr:uid="{00000000-0005-0000-0000-0000AE040000}"/>
    <cellStyle name="集計 2 2 2" xfId="974" xr:uid="{00000000-0005-0000-0000-0000AF040000}"/>
    <cellStyle name="集計 2 2 2 2" xfId="1438" xr:uid="{00000000-0005-0000-0000-0000B0040000}"/>
    <cellStyle name="集計 2 2 2 2 2" xfId="1439" xr:uid="{00000000-0005-0000-0000-0000B1040000}"/>
    <cellStyle name="集計 2 2 2 3" xfId="1440" xr:uid="{00000000-0005-0000-0000-0000B2040000}"/>
    <cellStyle name="集計 2 2 3" xfId="975" xr:uid="{00000000-0005-0000-0000-0000B3040000}"/>
    <cellStyle name="集計 2 2 3 2" xfId="1441" xr:uid="{00000000-0005-0000-0000-0000B4040000}"/>
    <cellStyle name="集計 2 2 4" xfId="1653" xr:uid="{00000000-0005-0000-0000-0000B5040000}"/>
    <cellStyle name="集計 2 2 4 2" xfId="1654" xr:uid="{00000000-0005-0000-0000-0000B6040000}"/>
    <cellStyle name="集計 2 2 5" xfId="1655" xr:uid="{00000000-0005-0000-0000-0000B7040000}"/>
    <cellStyle name="集計 2 2 5 2" xfId="1656" xr:uid="{00000000-0005-0000-0000-0000B8040000}"/>
    <cellStyle name="集計 2 2 6" xfId="1657" xr:uid="{00000000-0005-0000-0000-0000B9040000}"/>
    <cellStyle name="集計 2 3" xfId="1827" xr:uid="{00000000-0005-0000-0000-0000BA040000}"/>
    <cellStyle name="集計 2 3 2" xfId="1828" xr:uid="{00000000-0005-0000-0000-0000BB040000}"/>
    <cellStyle name="集計 2 3 2 2" xfId="1829" xr:uid="{00000000-0005-0000-0000-0000BC040000}"/>
    <cellStyle name="集計 2 3 3" xfId="1830" xr:uid="{00000000-0005-0000-0000-0000BD040000}"/>
    <cellStyle name="集計 2 4" xfId="1831" xr:uid="{00000000-0005-0000-0000-0000BE040000}"/>
    <cellStyle name="集計 2 4 2" xfId="1832" xr:uid="{00000000-0005-0000-0000-0000BF040000}"/>
    <cellStyle name="集計 2 4 2 2" xfId="1833" xr:uid="{00000000-0005-0000-0000-0000C0040000}"/>
    <cellStyle name="集計 2 4 3" xfId="1834" xr:uid="{00000000-0005-0000-0000-0000C1040000}"/>
    <cellStyle name="集計 2 5" xfId="1835" xr:uid="{00000000-0005-0000-0000-0000C2040000}"/>
    <cellStyle name="集計 2 5 2" xfId="1836" xr:uid="{00000000-0005-0000-0000-0000C3040000}"/>
    <cellStyle name="集計 2 6" xfId="1837" xr:uid="{00000000-0005-0000-0000-0000C4040000}"/>
    <cellStyle name="集計 20" xfId="976" xr:uid="{00000000-0005-0000-0000-0000C5040000}"/>
    <cellStyle name="集計 21" xfId="977" xr:uid="{00000000-0005-0000-0000-0000C6040000}"/>
    <cellStyle name="集計 22" xfId="978" xr:uid="{00000000-0005-0000-0000-0000C7040000}"/>
    <cellStyle name="集計 23" xfId="979" xr:uid="{00000000-0005-0000-0000-0000C8040000}"/>
    <cellStyle name="集計 24" xfId="980" xr:uid="{00000000-0005-0000-0000-0000C9040000}"/>
    <cellStyle name="集計 25" xfId="981" xr:uid="{00000000-0005-0000-0000-0000CA040000}"/>
    <cellStyle name="集計 3" xfId="982" xr:uid="{00000000-0005-0000-0000-0000CB040000}"/>
    <cellStyle name="集計 3 2" xfId="983" xr:uid="{00000000-0005-0000-0000-0000CC040000}"/>
    <cellStyle name="集計 3 2 2" xfId="1442" xr:uid="{00000000-0005-0000-0000-0000CD040000}"/>
    <cellStyle name="集計 3 2 2 2" xfId="1443" xr:uid="{00000000-0005-0000-0000-0000CE040000}"/>
    <cellStyle name="集計 3 2 3" xfId="1444" xr:uid="{00000000-0005-0000-0000-0000CF040000}"/>
    <cellStyle name="集計 3 3" xfId="984" xr:uid="{00000000-0005-0000-0000-0000D0040000}"/>
    <cellStyle name="集計 3 3 2" xfId="1445" xr:uid="{00000000-0005-0000-0000-0000D1040000}"/>
    <cellStyle name="集計 3 3 2 2" xfId="1838" xr:uid="{00000000-0005-0000-0000-0000D2040000}"/>
    <cellStyle name="集計 3 3 3" xfId="1839" xr:uid="{00000000-0005-0000-0000-0000D3040000}"/>
    <cellStyle name="集計 3 4" xfId="1658" xr:uid="{00000000-0005-0000-0000-0000D4040000}"/>
    <cellStyle name="集計 3 4 2" xfId="1659" xr:uid="{00000000-0005-0000-0000-0000D5040000}"/>
    <cellStyle name="集計 3 4 2 2" xfId="1840" xr:uid="{00000000-0005-0000-0000-0000D6040000}"/>
    <cellStyle name="集計 3 4 3" xfId="1841" xr:uid="{00000000-0005-0000-0000-0000D7040000}"/>
    <cellStyle name="集計 3 5" xfId="1660" xr:uid="{00000000-0005-0000-0000-0000D8040000}"/>
    <cellStyle name="集計 3 5 2" xfId="1661" xr:uid="{00000000-0005-0000-0000-0000D9040000}"/>
    <cellStyle name="集計 3 6" xfId="1662" xr:uid="{00000000-0005-0000-0000-0000DA040000}"/>
    <cellStyle name="集計 4" xfId="985" xr:uid="{00000000-0005-0000-0000-0000DB040000}"/>
    <cellStyle name="集計 4 2" xfId="986" xr:uid="{00000000-0005-0000-0000-0000DC040000}"/>
    <cellStyle name="集計 4 2 2" xfId="1446" xr:uid="{00000000-0005-0000-0000-0000DD040000}"/>
    <cellStyle name="集計 4 2 2 2" xfId="1447" xr:uid="{00000000-0005-0000-0000-0000DE040000}"/>
    <cellStyle name="集計 4 2 3" xfId="1448" xr:uid="{00000000-0005-0000-0000-0000DF040000}"/>
    <cellStyle name="集計 4 3" xfId="987" xr:uid="{00000000-0005-0000-0000-0000E0040000}"/>
    <cellStyle name="集計 4 3 2" xfId="1449" xr:uid="{00000000-0005-0000-0000-0000E1040000}"/>
    <cellStyle name="集計 4 4" xfId="1663" xr:uid="{00000000-0005-0000-0000-0000E2040000}"/>
    <cellStyle name="集計 4 4 2" xfId="1664" xr:uid="{00000000-0005-0000-0000-0000E3040000}"/>
    <cellStyle name="集計 4 5" xfId="1665" xr:uid="{00000000-0005-0000-0000-0000E4040000}"/>
    <cellStyle name="集計 4 5 2" xfId="1666" xr:uid="{00000000-0005-0000-0000-0000E5040000}"/>
    <cellStyle name="集計 4 6" xfId="1667" xr:uid="{00000000-0005-0000-0000-0000E6040000}"/>
    <cellStyle name="集計 5" xfId="988" xr:uid="{00000000-0005-0000-0000-0000E7040000}"/>
    <cellStyle name="集計 6" xfId="989" xr:uid="{00000000-0005-0000-0000-0000E8040000}"/>
    <cellStyle name="集計 7" xfId="990" xr:uid="{00000000-0005-0000-0000-0000E9040000}"/>
    <cellStyle name="集計 8" xfId="991" xr:uid="{00000000-0005-0000-0000-0000EA040000}"/>
    <cellStyle name="集計 9" xfId="992" xr:uid="{00000000-0005-0000-0000-0000EB040000}"/>
    <cellStyle name="出力 10" xfId="993" xr:uid="{00000000-0005-0000-0000-0000EC040000}"/>
    <cellStyle name="出力 11" xfId="994" xr:uid="{00000000-0005-0000-0000-0000ED040000}"/>
    <cellStyle name="出力 12" xfId="995" xr:uid="{00000000-0005-0000-0000-0000EE040000}"/>
    <cellStyle name="出力 13" xfId="996" xr:uid="{00000000-0005-0000-0000-0000EF040000}"/>
    <cellStyle name="出力 14" xfId="997" xr:uid="{00000000-0005-0000-0000-0000F0040000}"/>
    <cellStyle name="出力 15" xfId="998" xr:uid="{00000000-0005-0000-0000-0000F1040000}"/>
    <cellStyle name="出力 16" xfId="999" xr:uid="{00000000-0005-0000-0000-0000F2040000}"/>
    <cellStyle name="出力 17" xfId="1000" xr:uid="{00000000-0005-0000-0000-0000F3040000}"/>
    <cellStyle name="出力 18" xfId="1001" xr:uid="{00000000-0005-0000-0000-0000F4040000}"/>
    <cellStyle name="出力 19" xfId="1002" xr:uid="{00000000-0005-0000-0000-0000F5040000}"/>
    <cellStyle name="出力 2" xfId="1003" xr:uid="{00000000-0005-0000-0000-0000F6040000}"/>
    <cellStyle name="出力 2 2" xfId="1004" xr:uid="{00000000-0005-0000-0000-0000F7040000}"/>
    <cellStyle name="出力 2 2 2" xfId="1005" xr:uid="{00000000-0005-0000-0000-0000F8040000}"/>
    <cellStyle name="出力 2 2 2 2" xfId="1450" xr:uid="{00000000-0005-0000-0000-0000F9040000}"/>
    <cellStyle name="出力 2 2 2 2 2" xfId="1451" xr:uid="{00000000-0005-0000-0000-0000FA040000}"/>
    <cellStyle name="出力 2 2 2 3" xfId="1452" xr:uid="{00000000-0005-0000-0000-0000FB040000}"/>
    <cellStyle name="出力 2 2 3" xfId="1006" xr:uid="{00000000-0005-0000-0000-0000FC040000}"/>
    <cellStyle name="出力 2 2 3 2" xfId="1453" xr:uid="{00000000-0005-0000-0000-0000FD040000}"/>
    <cellStyle name="出力 2 2 4" xfId="1566" xr:uid="{00000000-0005-0000-0000-0000FE040000}"/>
    <cellStyle name="出力 2 2 4 2" xfId="1668" xr:uid="{00000000-0005-0000-0000-0000FF040000}"/>
    <cellStyle name="出力 2 2 5" xfId="1669" xr:uid="{00000000-0005-0000-0000-000000050000}"/>
    <cellStyle name="出力 2 2 5 2" xfId="1670" xr:uid="{00000000-0005-0000-0000-000001050000}"/>
    <cellStyle name="出力 2 2 6" xfId="1671" xr:uid="{00000000-0005-0000-0000-000002050000}"/>
    <cellStyle name="出力 2 3" xfId="1842" xr:uid="{00000000-0005-0000-0000-000003050000}"/>
    <cellStyle name="出力 2 3 2" xfId="1843" xr:uid="{00000000-0005-0000-0000-000004050000}"/>
    <cellStyle name="出力 2 3 2 2" xfId="1844" xr:uid="{00000000-0005-0000-0000-000005050000}"/>
    <cellStyle name="出力 2 3 3" xfId="1845" xr:uid="{00000000-0005-0000-0000-000006050000}"/>
    <cellStyle name="出力 2 4" xfId="1846" xr:uid="{00000000-0005-0000-0000-000007050000}"/>
    <cellStyle name="出力 2 4 2" xfId="1847" xr:uid="{00000000-0005-0000-0000-000008050000}"/>
    <cellStyle name="出力 2 4 2 2" xfId="1848" xr:uid="{00000000-0005-0000-0000-000009050000}"/>
    <cellStyle name="出力 2 4 3" xfId="1849" xr:uid="{00000000-0005-0000-0000-00000A050000}"/>
    <cellStyle name="出力 2 5" xfId="1850" xr:uid="{00000000-0005-0000-0000-00000B050000}"/>
    <cellStyle name="出力 2 5 2" xfId="1851" xr:uid="{00000000-0005-0000-0000-00000C050000}"/>
    <cellStyle name="出力 2 6" xfId="1852" xr:uid="{00000000-0005-0000-0000-00000D050000}"/>
    <cellStyle name="出力 20" xfId="1007" xr:uid="{00000000-0005-0000-0000-00000E050000}"/>
    <cellStyle name="出力 21" xfId="1008" xr:uid="{00000000-0005-0000-0000-00000F050000}"/>
    <cellStyle name="出力 22" xfId="1009" xr:uid="{00000000-0005-0000-0000-000010050000}"/>
    <cellStyle name="出力 23" xfId="1010" xr:uid="{00000000-0005-0000-0000-000011050000}"/>
    <cellStyle name="出力 24" xfId="1011" xr:uid="{00000000-0005-0000-0000-000012050000}"/>
    <cellStyle name="出力 25" xfId="1012" xr:uid="{00000000-0005-0000-0000-000013050000}"/>
    <cellStyle name="出力 3" xfId="1013" xr:uid="{00000000-0005-0000-0000-000014050000}"/>
    <cellStyle name="出力 3 2" xfId="1014" xr:uid="{00000000-0005-0000-0000-000015050000}"/>
    <cellStyle name="出力 3 2 2" xfId="1454" xr:uid="{00000000-0005-0000-0000-000016050000}"/>
    <cellStyle name="出力 3 2 2 2" xfId="1455" xr:uid="{00000000-0005-0000-0000-000017050000}"/>
    <cellStyle name="出力 3 2 3" xfId="1456" xr:uid="{00000000-0005-0000-0000-000018050000}"/>
    <cellStyle name="出力 3 3" xfId="1015" xr:uid="{00000000-0005-0000-0000-000019050000}"/>
    <cellStyle name="出力 3 3 2" xfId="1457" xr:uid="{00000000-0005-0000-0000-00001A050000}"/>
    <cellStyle name="出力 3 3 2 2" xfId="1853" xr:uid="{00000000-0005-0000-0000-00001B050000}"/>
    <cellStyle name="出力 3 3 3" xfId="1854" xr:uid="{00000000-0005-0000-0000-00001C050000}"/>
    <cellStyle name="出力 3 4" xfId="1567" xr:uid="{00000000-0005-0000-0000-00001D050000}"/>
    <cellStyle name="出力 3 4 2" xfId="1672" xr:uid="{00000000-0005-0000-0000-00001E050000}"/>
    <cellStyle name="出力 3 4 2 2" xfId="1855" xr:uid="{00000000-0005-0000-0000-00001F050000}"/>
    <cellStyle name="出力 3 4 3" xfId="1856" xr:uid="{00000000-0005-0000-0000-000020050000}"/>
    <cellStyle name="出力 3 5" xfId="1673" xr:uid="{00000000-0005-0000-0000-000021050000}"/>
    <cellStyle name="出力 3 5 2" xfId="1674" xr:uid="{00000000-0005-0000-0000-000022050000}"/>
    <cellStyle name="出力 3 6" xfId="1675" xr:uid="{00000000-0005-0000-0000-000023050000}"/>
    <cellStyle name="出力 4" xfId="1016" xr:uid="{00000000-0005-0000-0000-000024050000}"/>
    <cellStyle name="出力 4 2" xfId="1017" xr:uid="{00000000-0005-0000-0000-000025050000}"/>
    <cellStyle name="出力 4 2 2" xfId="1458" xr:uid="{00000000-0005-0000-0000-000026050000}"/>
    <cellStyle name="出力 4 2 2 2" xfId="1459" xr:uid="{00000000-0005-0000-0000-000027050000}"/>
    <cellStyle name="出力 4 2 3" xfId="1460" xr:uid="{00000000-0005-0000-0000-000028050000}"/>
    <cellStyle name="出力 4 3" xfId="1018" xr:uid="{00000000-0005-0000-0000-000029050000}"/>
    <cellStyle name="出力 4 3 2" xfId="1461" xr:uid="{00000000-0005-0000-0000-00002A050000}"/>
    <cellStyle name="出力 4 4" xfId="1568" xr:uid="{00000000-0005-0000-0000-00002B050000}"/>
    <cellStyle name="出力 4 4 2" xfId="1676" xr:uid="{00000000-0005-0000-0000-00002C050000}"/>
    <cellStyle name="出力 4 5" xfId="1677" xr:uid="{00000000-0005-0000-0000-00002D050000}"/>
    <cellStyle name="出力 4 5 2" xfId="1678" xr:uid="{00000000-0005-0000-0000-00002E050000}"/>
    <cellStyle name="出力 4 6" xfId="1679" xr:uid="{00000000-0005-0000-0000-00002F050000}"/>
    <cellStyle name="出力 5" xfId="1019" xr:uid="{00000000-0005-0000-0000-000030050000}"/>
    <cellStyle name="出力 6" xfId="1020" xr:uid="{00000000-0005-0000-0000-000031050000}"/>
    <cellStyle name="出力 7" xfId="1021" xr:uid="{00000000-0005-0000-0000-000032050000}"/>
    <cellStyle name="出力 8" xfId="1022" xr:uid="{00000000-0005-0000-0000-000033050000}"/>
    <cellStyle name="出力 9" xfId="1023" xr:uid="{00000000-0005-0000-0000-000034050000}"/>
    <cellStyle name="説明文 10" xfId="1024" xr:uid="{00000000-0005-0000-0000-000035050000}"/>
    <cellStyle name="説明文 11" xfId="1025" xr:uid="{00000000-0005-0000-0000-000036050000}"/>
    <cellStyle name="説明文 12" xfId="1026" xr:uid="{00000000-0005-0000-0000-000037050000}"/>
    <cellStyle name="説明文 13" xfId="1027" xr:uid="{00000000-0005-0000-0000-000038050000}"/>
    <cellStyle name="説明文 14" xfId="1028" xr:uid="{00000000-0005-0000-0000-000039050000}"/>
    <cellStyle name="説明文 15" xfId="1029" xr:uid="{00000000-0005-0000-0000-00003A050000}"/>
    <cellStyle name="説明文 16" xfId="1030" xr:uid="{00000000-0005-0000-0000-00003B050000}"/>
    <cellStyle name="説明文 17" xfId="1031" xr:uid="{00000000-0005-0000-0000-00003C050000}"/>
    <cellStyle name="説明文 18" xfId="1032" xr:uid="{00000000-0005-0000-0000-00003D050000}"/>
    <cellStyle name="説明文 19" xfId="1033" xr:uid="{00000000-0005-0000-0000-00003E050000}"/>
    <cellStyle name="説明文 2" xfId="1034" xr:uid="{00000000-0005-0000-0000-00003F050000}"/>
    <cellStyle name="説明文 2 2" xfId="1035" xr:uid="{00000000-0005-0000-0000-000040050000}"/>
    <cellStyle name="説明文 20" xfId="1036" xr:uid="{00000000-0005-0000-0000-000041050000}"/>
    <cellStyle name="説明文 21" xfId="1037" xr:uid="{00000000-0005-0000-0000-000042050000}"/>
    <cellStyle name="説明文 22" xfId="1038" xr:uid="{00000000-0005-0000-0000-000043050000}"/>
    <cellStyle name="説明文 23" xfId="1039" xr:uid="{00000000-0005-0000-0000-000044050000}"/>
    <cellStyle name="説明文 24" xfId="1040" xr:uid="{00000000-0005-0000-0000-000045050000}"/>
    <cellStyle name="説明文 25" xfId="1041" xr:uid="{00000000-0005-0000-0000-000046050000}"/>
    <cellStyle name="説明文 3" xfId="1042" xr:uid="{00000000-0005-0000-0000-000047050000}"/>
    <cellStyle name="説明文 3 2" xfId="1043" xr:uid="{00000000-0005-0000-0000-000048050000}"/>
    <cellStyle name="説明文 4" xfId="1044" xr:uid="{00000000-0005-0000-0000-000049050000}"/>
    <cellStyle name="説明文 5" xfId="1045" xr:uid="{00000000-0005-0000-0000-00004A050000}"/>
    <cellStyle name="説明文 6" xfId="1046" xr:uid="{00000000-0005-0000-0000-00004B050000}"/>
    <cellStyle name="説明文 7" xfId="1047" xr:uid="{00000000-0005-0000-0000-00004C050000}"/>
    <cellStyle name="説明文 8" xfId="1048" xr:uid="{00000000-0005-0000-0000-00004D050000}"/>
    <cellStyle name="説明文 9" xfId="1049" xr:uid="{00000000-0005-0000-0000-00004E050000}"/>
    <cellStyle name="通貨 2" xfId="1050" xr:uid="{00000000-0005-0000-0000-00004F050000}"/>
    <cellStyle name="通貨 3" xfId="1051" xr:uid="{00000000-0005-0000-0000-000050050000}"/>
    <cellStyle name="通貨 3 2" xfId="1052" xr:uid="{00000000-0005-0000-0000-000051050000}"/>
    <cellStyle name="入力 10" xfId="1053" xr:uid="{00000000-0005-0000-0000-000052050000}"/>
    <cellStyle name="入力 11" xfId="1054" xr:uid="{00000000-0005-0000-0000-000053050000}"/>
    <cellStyle name="入力 12" xfId="1055" xr:uid="{00000000-0005-0000-0000-000054050000}"/>
    <cellStyle name="入力 13" xfId="1056" xr:uid="{00000000-0005-0000-0000-000055050000}"/>
    <cellStyle name="入力 14" xfId="1057" xr:uid="{00000000-0005-0000-0000-000056050000}"/>
    <cellStyle name="入力 15" xfId="1058" xr:uid="{00000000-0005-0000-0000-000057050000}"/>
    <cellStyle name="入力 16" xfId="1059" xr:uid="{00000000-0005-0000-0000-000058050000}"/>
    <cellStyle name="入力 17" xfId="1060" xr:uid="{00000000-0005-0000-0000-000059050000}"/>
    <cellStyle name="入力 18" xfId="1061" xr:uid="{00000000-0005-0000-0000-00005A050000}"/>
    <cellStyle name="入力 19" xfId="1062" xr:uid="{00000000-0005-0000-0000-00005B050000}"/>
    <cellStyle name="入力 2" xfId="1063" xr:uid="{00000000-0005-0000-0000-00005C050000}"/>
    <cellStyle name="入力 2 2" xfId="1064" xr:uid="{00000000-0005-0000-0000-00005D050000}"/>
    <cellStyle name="入力 2 2 2" xfId="1065" xr:uid="{00000000-0005-0000-0000-00005E050000}"/>
    <cellStyle name="入力 2 2 2 2" xfId="1462" xr:uid="{00000000-0005-0000-0000-00005F050000}"/>
    <cellStyle name="入力 2 2 2 2 2" xfId="1463" xr:uid="{00000000-0005-0000-0000-000060050000}"/>
    <cellStyle name="入力 2 2 2 3" xfId="1464" xr:uid="{00000000-0005-0000-0000-000061050000}"/>
    <cellStyle name="入力 2 2 3" xfId="1066" xr:uid="{00000000-0005-0000-0000-000062050000}"/>
    <cellStyle name="入力 2 2 3 2" xfId="1465" xr:uid="{00000000-0005-0000-0000-000063050000}"/>
    <cellStyle name="入力 2 2 4" xfId="1680" xr:uid="{00000000-0005-0000-0000-000064050000}"/>
    <cellStyle name="入力 2 2 4 2" xfId="1681" xr:uid="{00000000-0005-0000-0000-000065050000}"/>
    <cellStyle name="入力 2 2 5" xfId="1682" xr:uid="{00000000-0005-0000-0000-000066050000}"/>
    <cellStyle name="入力 2 2 6" xfId="1683" xr:uid="{00000000-0005-0000-0000-000067050000}"/>
    <cellStyle name="入力 2 2 6 2" xfId="1684" xr:uid="{00000000-0005-0000-0000-000068050000}"/>
    <cellStyle name="入力 2 3" xfId="1857" xr:uid="{00000000-0005-0000-0000-000069050000}"/>
    <cellStyle name="入力 2 3 2" xfId="1858" xr:uid="{00000000-0005-0000-0000-00006A050000}"/>
    <cellStyle name="入力 2 3 2 2" xfId="1859" xr:uid="{00000000-0005-0000-0000-00006B050000}"/>
    <cellStyle name="入力 2 3 3" xfId="1860" xr:uid="{00000000-0005-0000-0000-00006C050000}"/>
    <cellStyle name="入力 2 4" xfId="1861" xr:uid="{00000000-0005-0000-0000-00006D050000}"/>
    <cellStyle name="入力 2 4 2" xfId="1862" xr:uid="{00000000-0005-0000-0000-00006E050000}"/>
    <cellStyle name="入力 2 4 2 2" xfId="1863" xr:uid="{00000000-0005-0000-0000-00006F050000}"/>
    <cellStyle name="入力 2 4 3" xfId="1864" xr:uid="{00000000-0005-0000-0000-000070050000}"/>
    <cellStyle name="入力 2 5" xfId="1865" xr:uid="{00000000-0005-0000-0000-000071050000}"/>
    <cellStyle name="入力 2 5 2" xfId="1866" xr:uid="{00000000-0005-0000-0000-000072050000}"/>
    <cellStyle name="入力 2 6" xfId="1867" xr:uid="{00000000-0005-0000-0000-000073050000}"/>
    <cellStyle name="入力 20" xfId="1067" xr:uid="{00000000-0005-0000-0000-000074050000}"/>
    <cellStyle name="入力 21" xfId="1068" xr:uid="{00000000-0005-0000-0000-000075050000}"/>
    <cellStyle name="入力 22" xfId="1069" xr:uid="{00000000-0005-0000-0000-000076050000}"/>
    <cellStyle name="入力 23" xfId="1070" xr:uid="{00000000-0005-0000-0000-000077050000}"/>
    <cellStyle name="入力 24" xfId="1071" xr:uid="{00000000-0005-0000-0000-000078050000}"/>
    <cellStyle name="入力 25" xfId="1072" xr:uid="{00000000-0005-0000-0000-000079050000}"/>
    <cellStyle name="入力 3" xfId="1073" xr:uid="{00000000-0005-0000-0000-00007A050000}"/>
    <cellStyle name="入力 3 2" xfId="1074" xr:uid="{00000000-0005-0000-0000-00007B050000}"/>
    <cellStyle name="入力 3 2 2" xfId="1466" xr:uid="{00000000-0005-0000-0000-00007C050000}"/>
    <cellStyle name="入力 3 2 2 2" xfId="1467" xr:uid="{00000000-0005-0000-0000-00007D050000}"/>
    <cellStyle name="入力 3 2 3" xfId="1468" xr:uid="{00000000-0005-0000-0000-00007E050000}"/>
    <cellStyle name="入力 3 3" xfId="1075" xr:uid="{00000000-0005-0000-0000-00007F050000}"/>
    <cellStyle name="入力 3 3 2" xfId="1469" xr:uid="{00000000-0005-0000-0000-000080050000}"/>
    <cellStyle name="入力 3 3 2 2" xfId="1868" xr:uid="{00000000-0005-0000-0000-000081050000}"/>
    <cellStyle name="入力 3 3 3" xfId="1869" xr:uid="{00000000-0005-0000-0000-000082050000}"/>
    <cellStyle name="入力 3 4" xfId="1685" xr:uid="{00000000-0005-0000-0000-000083050000}"/>
    <cellStyle name="入力 3 4 2" xfId="1686" xr:uid="{00000000-0005-0000-0000-000084050000}"/>
    <cellStyle name="入力 3 4 2 2" xfId="1870" xr:uid="{00000000-0005-0000-0000-000085050000}"/>
    <cellStyle name="入力 3 4 3" xfId="1871" xr:uid="{00000000-0005-0000-0000-000086050000}"/>
    <cellStyle name="入力 3 5" xfId="1687" xr:uid="{00000000-0005-0000-0000-000087050000}"/>
    <cellStyle name="入力 3 5 2" xfId="1872" xr:uid="{00000000-0005-0000-0000-000088050000}"/>
    <cellStyle name="入力 3 6" xfId="1688" xr:uid="{00000000-0005-0000-0000-000089050000}"/>
    <cellStyle name="入力 3 6 2" xfId="1689" xr:uid="{00000000-0005-0000-0000-00008A050000}"/>
    <cellStyle name="入力 4" xfId="1076" xr:uid="{00000000-0005-0000-0000-00008B050000}"/>
    <cellStyle name="入力 4 2" xfId="1077" xr:uid="{00000000-0005-0000-0000-00008C050000}"/>
    <cellStyle name="入力 4 2 2" xfId="1470" xr:uid="{00000000-0005-0000-0000-00008D050000}"/>
    <cellStyle name="入力 4 2 2 2" xfId="1471" xr:uid="{00000000-0005-0000-0000-00008E050000}"/>
    <cellStyle name="入力 4 2 3" xfId="1472" xr:uid="{00000000-0005-0000-0000-00008F050000}"/>
    <cellStyle name="入力 4 3" xfId="1078" xr:uid="{00000000-0005-0000-0000-000090050000}"/>
    <cellStyle name="入力 4 3 2" xfId="1473" xr:uid="{00000000-0005-0000-0000-000091050000}"/>
    <cellStyle name="入力 4 4" xfId="1690" xr:uid="{00000000-0005-0000-0000-000092050000}"/>
    <cellStyle name="入力 4 4 2" xfId="1691" xr:uid="{00000000-0005-0000-0000-000093050000}"/>
    <cellStyle name="入力 4 5" xfId="1692" xr:uid="{00000000-0005-0000-0000-000094050000}"/>
    <cellStyle name="入力 4 6" xfId="1693" xr:uid="{00000000-0005-0000-0000-000095050000}"/>
    <cellStyle name="入力 4 6 2" xfId="1694" xr:uid="{00000000-0005-0000-0000-000096050000}"/>
    <cellStyle name="入力 5" xfId="1079" xr:uid="{00000000-0005-0000-0000-000097050000}"/>
    <cellStyle name="入力 6" xfId="1080" xr:uid="{00000000-0005-0000-0000-000098050000}"/>
    <cellStyle name="入力 7" xfId="1081" xr:uid="{00000000-0005-0000-0000-000099050000}"/>
    <cellStyle name="入力 8" xfId="1082" xr:uid="{00000000-0005-0000-0000-00009A050000}"/>
    <cellStyle name="入力 9" xfId="1083" xr:uid="{00000000-0005-0000-0000-00009B050000}"/>
    <cellStyle name="標準" xfId="0" builtinId="0"/>
    <cellStyle name="標準 10" xfId="1084" xr:uid="{00000000-0005-0000-0000-00009D050000}"/>
    <cellStyle name="標準 10 10" xfId="1474" xr:uid="{00000000-0005-0000-0000-00009E050000}"/>
    <cellStyle name="標準 10 11" xfId="1475" xr:uid="{00000000-0005-0000-0000-00009F050000}"/>
    <cellStyle name="標準 10 12" xfId="1476" xr:uid="{00000000-0005-0000-0000-0000A0050000}"/>
    <cellStyle name="標準 10 2" xfId="1085" xr:uid="{00000000-0005-0000-0000-0000A1050000}"/>
    <cellStyle name="標準 10 3" xfId="1086" xr:uid="{00000000-0005-0000-0000-0000A2050000}"/>
    <cellStyle name="標準 10 4" xfId="1087" xr:uid="{00000000-0005-0000-0000-0000A3050000}"/>
    <cellStyle name="標準 10 4 2" xfId="1477" xr:uid="{00000000-0005-0000-0000-0000A4050000}"/>
    <cellStyle name="標準 10 4 2 2" xfId="1478" xr:uid="{00000000-0005-0000-0000-0000A5050000}"/>
    <cellStyle name="標準 10 4 2 2 2" xfId="1479" xr:uid="{00000000-0005-0000-0000-0000A6050000}"/>
    <cellStyle name="標準 10 4 2 2 2 2" xfId="1480" xr:uid="{00000000-0005-0000-0000-0000A7050000}"/>
    <cellStyle name="標準 10 4 2 2 2 2 2" xfId="1481" xr:uid="{00000000-0005-0000-0000-0000A8050000}"/>
    <cellStyle name="標準 10 4 2 2 2 2 2 2" xfId="1482" xr:uid="{00000000-0005-0000-0000-0000A9050000}"/>
    <cellStyle name="標準 10 4 3" xfId="1483" xr:uid="{00000000-0005-0000-0000-0000AA050000}"/>
    <cellStyle name="標準 10 4 3 2" xfId="1484" xr:uid="{00000000-0005-0000-0000-0000AB050000}"/>
    <cellStyle name="標準 10 5" xfId="1088" xr:uid="{00000000-0005-0000-0000-0000AC050000}"/>
    <cellStyle name="標準 10 6" xfId="1485" xr:uid="{00000000-0005-0000-0000-0000AD050000}"/>
    <cellStyle name="標準 10 6 2" xfId="1486" xr:uid="{00000000-0005-0000-0000-0000AE050000}"/>
    <cellStyle name="標準 10 6 2 2" xfId="1487" xr:uid="{00000000-0005-0000-0000-0000AF050000}"/>
    <cellStyle name="標準 10 6 2 3" xfId="1488" xr:uid="{00000000-0005-0000-0000-0000B0050000}"/>
    <cellStyle name="標準 10 6 2 3 2" xfId="1386" xr:uid="{00000000-0005-0000-0000-0000B1050000}"/>
    <cellStyle name="標準 10 7" xfId="1489" xr:uid="{00000000-0005-0000-0000-0000B2050000}"/>
    <cellStyle name="標準 10 8" xfId="1490" xr:uid="{00000000-0005-0000-0000-0000B3050000}"/>
    <cellStyle name="標準 10 8 2" xfId="1491" xr:uid="{00000000-0005-0000-0000-0000B4050000}"/>
    <cellStyle name="標準 10 8 2 2" xfId="1492" xr:uid="{00000000-0005-0000-0000-0000B5050000}"/>
    <cellStyle name="標準 10 8 2 2 2" xfId="1493" xr:uid="{00000000-0005-0000-0000-0000B6050000}"/>
    <cellStyle name="標準 10 8 2 2 3" xfId="1494" xr:uid="{00000000-0005-0000-0000-0000B7050000}"/>
    <cellStyle name="標準 10 8 2 2 3 2" xfId="1387" xr:uid="{00000000-0005-0000-0000-0000B8050000}"/>
    <cellStyle name="標準 10 8 2 2 3 2 2" xfId="1495" xr:uid="{00000000-0005-0000-0000-0000B9050000}"/>
    <cellStyle name="標準 10 8 2 3" xfId="1496" xr:uid="{00000000-0005-0000-0000-0000BA050000}"/>
    <cellStyle name="標準 10 8 2 4" xfId="1497" xr:uid="{00000000-0005-0000-0000-0000BB050000}"/>
    <cellStyle name="標準 10 8 2 4 2" xfId="1498" xr:uid="{00000000-0005-0000-0000-0000BC050000}"/>
    <cellStyle name="標準 10 8 2 4 2 2" xfId="1499" xr:uid="{00000000-0005-0000-0000-0000BD050000}"/>
    <cellStyle name="標準 10 8 3" xfId="1500" xr:uid="{00000000-0005-0000-0000-0000BE050000}"/>
    <cellStyle name="標準 10 8 4" xfId="1501" xr:uid="{00000000-0005-0000-0000-0000BF050000}"/>
    <cellStyle name="標準 10 8 4 2" xfId="1502" xr:uid="{00000000-0005-0000-0000-0000C0050000}"/>
    <cellStyle name="標準 10 8 4 2 2" xfId="1503" xr:uid="{00000000-0005-0000-0000-0000C1050000}"/>
    <cellStyle name="標準 10 8 4 2 3" xfId="1504" xr:uid="{00000000-0005-0000-0000-0000C2050000}"/>
    <cellStyle name="標準 10 9" xfId="1505" xr:uid="{00000000-0005-0000-0000-0000C3050000}"/>
    <cellStyle name="標準 10 9 2" xfId="1506" xr:uid="{00000000-0005-0000-0000-0000C4050000}"/>
    <cellStyle name="標準 10 9 3" xfId="1507" xr:uid="{00000000-0005-0000-0000-0000C5050000}"/>
    <cellStyle name="標準 10 9 3 2" xfId="1508" xr:uid="{00000000-0005-0000-0000-0000C6050000}"/>
    <cellStyle name="標準 11" xfId="1089" xr:uid="{00000000-0005-0000-0000-0000C7050000}"/>
    <cellStyle name="標準 11 2" xfId="1090" xr:uid="{00000000-0005-0000-0000-0000C8050000}"/>
    <cellStyle name="標準 11 2 2" xfId="1695" xr:uid="{00000000-0005-0000-0000-0000C9050000}"/>
    <cellStyle name="標準 11 3" xfId="1091" xr:uid="{00000000-0005-0000-0000-0000CA050000}"/>
    <cellStyle name="標準 11 4" xfId="1092" xr:uid="{00000000-0005-0000-0000-0000CB050000}"/>
    <cellStyle name="標準 12" xfId="1382" xr:uid="{00000000-0005-0000-0000-0000CC050000}"/>
    <cellStyle name="標準 12 2" xfId="1093" xr:uid="{00000000-0005-0000-0000-0000CD050000}"/>
    <cellStyle name="標準 12 3" xfId="1094" xr:uid="{00000000-0005-0000-0000-0000CE050000}"/>
    <cellStyle name="標準 13" xfId="1095" xr:uid="{00000000-0005-0000-0000-0000CF050000}"/>
    <cellStyle name="標準 13 2" xfId="1096" xr:uid="{00000000-0005-0000-0000-0000D0050000}"/>
    <cellStyle name="標準 14" xfId="1383" xr:uid="{00000000-0005-0000-0000-0000D1050000}"/>
    <cellStyle name="標準 14 2" xfId="1097" xr:uid="{00000000-0005-0000-0000-0000D2050000}"/>
    <cellStyle name="標準 14 3" xfId="1098" xr:uid="{00000000-0005-0000-0000-0000D3050000}"/>
    <cellStyle name="標準 14 4" xfId="1099" xr:uid="{00000000-0005-0000-0000-0000D4050000}"/>
    <cellStyle name="標準 14 5" xfId="1100" xr:uid="{00000000-0005-0000-0000-0000D5050000}"/>
    <cellStyle name="標準 14 6" xfId="1101" xr:uid="{00000000-0005-0000-0000-0000D6050000}"/>
    <cellStyle name="標準 14 7" xfId="1102" xr:uid="{00000000-0005-0000-0000-0000D7050000}"/>
    <cellStyle name="標準 14 8" xfId="1103" xr:uid="{00000000-0005-0000-0000-0000D8050000}"/>
    <cellStyle name="標準 15" xfId="1104" xr:uid="{00000000-0005-0000-0000-0000D9050000}"/>
    <cellStyle name="標準 15 2" xfId="1105" xr:uid="{00000000-0005-0000-0000-0000DA050000}"/>
    <cellStyle name="標準 15 3" xfId="1106" xr:uid="{00000000-0005-0000-0000-0000DB050000}"/>
    <cellStyle name="標準 15 4" xfId="1107" xr:uid="{00000000-0005-0000-0000-0000DC050000}"/>
    <cellStyle name="標準 15 5" xfId="1108" xr:uid="{00000000-0005-0000-0000-0000DD050000}"/>
    <cellStyle name="標準 15 6" xfId="1109" xr:uid="{00000000-0005-0000-0000-0000DE050000}"/>
    <cellStyle name="標準 15 7" xfId="1110" xr:uid="{00000000-0005-0000-0000-0000DF050000}"/>
    <cellStyle name="標準 16" xfId="1384" xr:uid="{00000000-0005-0000-0000-0000E0050000}"/>
    <cellStyle name="標準 16 2" xfId="1111" xr:uid="{00000000-0005-0000-0000-0000E1050000}"/>
    <cellStyle name="標準 16 3" xfId="1112" xr:uid="{00000000-0005-0000-0000-0000E2050000}"/>
    <cellStyle name="標準 16 4" xfId="1113" xr:uid="{00000000-0005-0000-0000-0000E3050000}"/>
    <cellStyle name="標準 16 5" xfId="1114" xr:uid="{00000000-0005-0000-0000-0000E4050000}"/>
    <cellStyle name="標準 16 6" xfId="1115" xr:uid="{00000000-0005-0000-0000-0000E5050000}"/>
    <cellStyle name="標準 17" xfId="1116" xr:uid="{00000000-0005-0000-0000-0000E6050000}"/>
    <cellStyle name="標準 17 2" xfId="1117" xr:uid="{00000000-0005-0000-0000-0000E7050000}"/>
    <cellStyle name="標準 17 3" xfId="1118" xr:uid="{00000000-0005-0000-0000-0000E8050000}"/>
    <cellStyle name="標準 17 4" xfId="1119" xr:uid="{00000000-0005-0000-0000-0000E9050000}"/>
    <cellStyle name="標準 17 5" xfId="1120" xr:uid="{00000000-0005-0000-0000-0000EA050000}"/>
    <cellStyle name="標準 18" xfId="1509" xr:uid="{00000000-0005-0000-0000-0000EB050000}"/>
    <cellStyle name="標準 18 2" xfId="1121" xr:uid="{00000000-0005-0000-0000-0000EC050000}"/>
    <cellStyle name="標準 18 3" xfId="1122" xr:uid="{00000000-0005-0000-0000-0000ED050000}"/>
    <cellStyle name="標準 19" xfId="1510" xr:uid="{00000000-0005-0000-0000-0000EE050000}"/>
    <cellStyle name="標準 19 2" xfId="1123" xr:uid="{00000000-0005-0000-0000-0000EF050000}"/>
    <cellStyle name="標準 19 2 2" xfId="1511" xr:uid="{00000000-0005-0000-0000-0000F0050000}"/>
    <cellStyle name="標準 19 2 2 2" xfId="1512" xr:uid="{00000000-0005-0000-0000-0000F1050000}"/>
    <cellStyle name="標準 19 2 2 2 2" xfId="1513" xr:uid="{00000000-0005-0000-0000-0000F2050000}"/>
    <cellStyle name="標準 19 2 2 2 2 2" xfId="1514" xr:uid="{00000000-0005-0000-0000-0000F3050000}"/>
    <cellStyle name="標準 19 2 2 2 2 2 2" xfId="1515" xr:uid="{00000000-0005-0000-0000-0000F4050000}"/>
    <cellStyle name="標準 19 2 2 2 2 2 2 2" xfId="1516" xr:uid="{00000000-0005-0000-0000-0000F5050000}"/>
    <cellStyle name="標準 19 2 2 2 2 2 2 2 2" xfId="1517" xr:uid="{00000000-0005-0000-0000-0000F6050000}"/>
    <cellStyle name="標準 19 2 2 2 2 2 3" xfId="1518" xr:uid="{00000000-0005-0000-0000-0000F7050000}"/>
    <cellStyle name="標準 19 2 2 2 2 2 4" xfId="1519" xr:uid="{00000000-0005-0000-0000-0000F8050000}"/>
    <cellStyle name="標準 19 2 2 2 2 2 4 2" xfId="1520" xr:uid="{00000000-0005-0000-0000-0000F9050000}"/>
    <cellStyle name="標準 19 2 2 2 2 2 4 3" xfId="1521" xr:uid="{00000000-0005-0000-0000-0000FA050000}"/>
    <cellStyle name="標準 19 2 2 2 3" xfId="1522" xr:uid="{00000000-0005-0000-0000-0000FB050000}"/>
    <cellStyle name="標準 19 2 2 2 3 2" xfId="1523" xr:uid="{00000000-0005-0000-0000-0000FC050000}"/>
    <cellStyle name="標準 19 2 2 2 3 2 2" xfId="1524" xr:uid="{00000000-0005-0000-0000-0000FD050000}"/>
    <cellStyle name="標準 19 2 2 2 3 2 3" xfId="1525" xr:uid="{00000000-0005-0000-0000-0000FE050000}"/>
    <cellStyle name="標準 19 2 2 3" xfId="1526" xr:uid="{00000000-0005-0000-0000-0000FF050000}"/>
    <cellStyle name="標準 19 2 2 3 2" xfId="1527" xr:uid="{00000000-0005-0000-0000-000000060000}"/>
    <cellStyle name="標準 19 2 2 3 2 2" xfId="1528" xr:uid="{00000000-0005-0000-0000-000001060000}"/>
    <cellStyle name="標準 2" xfId="1" xr:uid="{00000000-0005-0000-0000-000002060000}"/>
    <cellStyle name="標準 2 10" xfId="1124" xr:uid="{00000000-0005-0000-0000-000003060000}"/>
    <cellStyle name="標準 2 11" xfId="1125" xr:uid="{00000000-0005-0000-0000-000004060000}"/>
    <cellStyle name="標準 2 12" xfId="1126" xr:uid="{00000000-0005-0000-0000-000005060000}"/>
    <cellStyle name="標準 2 13" xfId="1127" xr:uid="{00000000-0005-0000-0000-000006060000}"/>
    <cellStyle name="標準 2 14" xfId="1128" xr:uid="{00000000-0005-0000-0000-000007060000}"/>
    <cellStyle name="標準 2 15" xfId="1129" xr:uid="{00000000-0005-0000-0000-000008060000}"/>
    <cellStyle name="標準 2 16" xfId="1130" xr:uid="{00000000-0005-0000-0000-000009060000}"/>
    <cellStyle name="標準 2 17" xfId="1131" xr:uid="{00000000-0005-0000-0000-00000A060000}"/>
    <cellStyle name="標準 2 18" xfId="1132" xr:uid="{00000000-0005-0000-0000-00000B060000}"/>
    <cellStyle name="標準 2 19" xfId="1133" xr:uid="{00000000-0005-0000-0000-00000C060000}"/>
    <cellStyle name="標準 2 2" xfId="1134" xr:uid="{00000000-0005-0000-0000-00000D060000}"/>
    <cellStyle name="標準 2 2 10" xfId="1135" xr:uid="{00000000-0005-0000-0000-00000E060000}"/>
    <cellStyle name="標準 2 2 11" xfId="1136" xr:uid="{00000000-0005-0000-0000-00000F060000}"/>
    <cellStyle name="標準 2 2 12" xfId="1137" xr:uid="{00000000-0005-0000-0000-000010060000}"/>
    <cellStyle name="標準 2 2 13" xfId="1138" xr:uid="{00000000-0005-0000-0000-000011060000}"/>
    <cellStyle name="標準 2 2 14" xfId="1139" xr:uid="{00000000-0005-0000-0000-000012060000}"/>
    <cellStyle name="標準 2 2 15" xfId="1140" xr:uid="{00000000-0005-0000-0000-000013060000}"/>
    <cellStyle name="標準 2 2 16" xfId="1141" xr:uid="{00000000-0005-0000-0000-000014060000}"/>
    <cellStyle name="標準 2 2 17" xfId="1142" xr:uid="{00000000-0005-0000-0000-000015060000}"/>
    <cellStyle name="標準 2 2 18" xfId="1143" xr:uid="{00000000-0005-0000-0000-000016060000}"/>
    <cellStyle name="標準 2 2 19" xfId="1144" xr:uid="{00000000-0005-0000-0000-000017060000}"/>
    <cellStyle name="標準 2 2 2" xfId="1145" xr:uid="{00000000-0005-0000-0000-000018060000}"/>
    <cellStyle name="標準 2 2 2 2" xfId="1146" xr:uid="{00000000-0005-0000-0000-000019060000}"/>
    <cellStyle name="標準 2 2 2 2 2" xfId="1147" xr:uid="{00000000-0005-0000-0000-00001A060000}"/>
    <cellStyle name="標準 2 2 2 2_23_CRUDマトリックス(機能レベル)" xfId="1148" xr:uid="{00000000-0005-0000-0000-00001B060000}"/>
    <cellStyle name="標準 2 2 2 3" xfId="1873" xr:uid="{00000000-0005-0000-0000-00001C060000}"/>
    <cellStyle name="標準 2 2 2_23_CRUDマトリックス(機能レベル)" xfId="1149" xr:uid="{00000000-0005-0000-0000-00001D060000}"/>
    <cellStyle name="標準 2 2 20" xfId="1150" xr:uid="{00000000-0005-0000-0000-00001E060000}"/>
    <cellStyle name="標準 2 2 21" xfId="1151" xr:uid="{00000000-0005-0000-0000-00001F060000}"/>
    <cellStyle name="標準 2 2 22" xfId="1152" xr:uid="{00000000-0005-0000-0000-000020060000}"/>
    <cellStyle name="標準 2 2 23" xfId="1153" xr:uid="{00000000-0005-0000-0000-000021060000}"/>
    <cellStyle name="標準 2 2 24" xfId="1154" xr:uid="{00000000-0005-0000-0000-000022060000}"/>
    <cellStyle name="標準 2 2 25" xfId="1155" xr:uid="{00000000-0005-0000-0000-000023060000}"/>
    <cellStyle name="標準 2 2 26" xfId="1156" xr:uid="{00000000-0005-0000-0000-000024060000}"/>
    <cellStyle name="標準 2 2 27" xfId="1157" xr:uid="{00000000-0005-0000-0000-000025060000}"/>
    <cellStyle name="標準 2 2 28" xfId="1158" xr:uid="{00000000-0005-0000-0000-000026060000}"/>
    <cellStyle name="標準 2 2 29" xfId="1159" xr:uid="{00000000-0005-0000-0000-000027060000}"/>
    <cellStyle name="標準 2 2 3" xfId="1160" xr:uid="{00000000-0005-0000-0000-000028060000}"/>
    <cellStyle name="標準 2 2 30" xfId="1161" xr:uid="{00000000-0005-0000-0000-000029060000}"/>
    <cellStyle name="標準 2 2 31" xfId="1162" xr:uid="{00000000-0005-0000-0000-00002A060000}"/>
    <cellStyle name="標準 2 2 4" xfId="1163" xr:uid="{00000000-0005-0000-0000-00002B060000}"/>
    <cellStyle name="標準 2 2 5" xfId="1164" xr:uid="{00000000-0005-0000-0000-00002C060000}"/>
    <cellStyle name="標準 2 2 6" xfId="1165" xr:uid="{00000000-0005-0000-0000-00002D060000}"/>
    <cellStyle name="標準 2 2 7" xfId="1166" xr:uid="{00000000-0005-0000-0000-00002E060000}"/>
    <cellStyle name="標準 2 2 8" xfId="1167" xr:uid="{00000000-0005-0000-0000-00002F060000}"/>
    <cellStyle name="標準 2 2 9" xfId="1168" xr:uid="{00000000-0005-0000-0000-000030060000}"/>
    <cellStyle name="標準 2 2_23_CRUDマトリックス(機能レベル)" xfId="1169" xr:uid="{00000000-0005-0000-0000-000031060000}"/>
    <cellStyle name="標準 2 20" xfId="1170" xr:uid="{00000000-0005-0000-0000-000032060000}"/>
    <cellStyle name="標準 2 21" xfId="1171" xr:uid="{00000000-0005-0000-0000-000033060000}"/>
    <cellStyle name="標準 2 22" xfId="1172" xr:uid="{00000000-0005-0000-0000-000034060000}"/>
    <cellStyle name="標準 2 23" xfId="1173" xr:uid="{00000000-0005-0000-0000-000035060000}"/>
    <cellStyle name="標準 2 24" xfId="1174" xr:uid="{00000000-0005-0000-0000-000036060000}"/>
    <cellStyle name="標準 2 25" xfId="1175" xr:uid="{00000000-0005-0000-0000-000037060000}"/>
    <cellStyle name="標準 2 26" xfId="1550" xr:uid="{00000000-0005-0000-0000-000038060000}"/>
    <cellStyle name="標準 2 26 2" xfId="1569" xr:uid="{00000000-0005-0000-0000-000039060000}"/>
    <cellStyle name="標準 2 26 3" xfId="1874" xr:uid="{00000000-0005-0000-0000-00003A060000}"/>
    <cellStyle name="標準 2 27" xfId="1875" xr:uid="{00000000-0005-0000-0000-00003B060000}"/>
    <cellStyle name="標準 2 3" xfId="1176" xr:uid="{00000000-0005-0000-0000-00003C060000}"/>
    <cellStyle name="標準 2 3 10" xfId="1177" xr:uid="{00000000-0005-0000-0000-00003D060000}"/>
    <cellStyle name="標準 2 3 11" xfId="1178" xr:uid="{00000000-0005-0000-0000-00003E060000}"/>
    <cellStyle name="標準 2 3 12" xfId="1179" xr:uid="{00000000-0005-0000-0000-00003F060000}"/>
    <cellStyle name="標準 2 3 13" xfId="1180" xr:uid="{00000000-0005-0000-0000-000040060000}"/>
    <cellStyle name="標準 2 3 14" xfId="1181" xr:uid="{00000000-0005-0000-0000-000041060000}"/>
    <cellStyle name="標準 2 3 15" xfId="1182" xr:uid="{00000000-0005-0000-0000-000042060000}"/>
    <cellStyle name="標準 2 3 16" xfId="1183" xr:uid="{00000000-0005-0000-0000-000043060000}"/>
    <cellStyle name="標準 2 3 17" xfId="1184" xr:uid="{00000000-0005-0000-0000-000044060000}"/>
    <cellStyle name="標準 2 3 18" xfId="1185" xr:uid="{00000000-0005-0000-0000-000045060000}"/>
    <cellStyle name="標準 2 3 19" xfId="1186" xr:uid="{00000000-0005-0000-0000-000046060000}"/>
    <cellStyle name="標準 2 3 2" xfId="1187" xr:uid="{00000000-0005-0000-0000-000047060000}"/>
    <cellStyle name="標準 2 3 2 2" xfId="1188" xr:uid="{00000000-0005-0000-0000-000048060000}"/>
    <cellStyle name="標準 2 3 2 2 2" xfId="1189" xr:uid="{00000000-0005-0000-0000-000049060000}"/>
    <cellStyle name="標準 2 3 2 2_23_CRUDマトリックス(機能レベル)" xfId="1190" xr:uid="{00000000-0005-0000-0000-00004A060000}"/>
    <cellStyle name="標準 2 3 2 3" xfId="1696" xr:uid="{00000000-0005-0000-0000-00004B060000}"/>
    <cellStyle name="標準 2 3 2 4" xfId="1876" xr:uid="{00000000-0005-0000-0000-00004C060000}"/>
    <cellStyle name="標準 2 3 2_23_CRUDマトリックス(機能レベル)" xfId="1191" xr:uid="{00000000-0005-0000-0000-00004D060000}"/>
    <cellStyle name="標準 2 3 20" xfId="1192" xr:uid="{00000000-0005-0000-0000-00004E060000}"/>
    <cellStyle name="標準 2 3 21" xfId="1193" xr:uid="{00000000-0005-0000-0000-00004F060000}"/>
    <cellStyle name="標準 2 3 22" xfId="1194" xr:uid="{00000000-0005-0000-0000-000050060000}"/>
    <cellStyle name="標準 2 3 23" xfId="1195" xr:uid="{00000000-0005-0000-0000-000051060000}"/>
    <cellStyle name="標準 2 3 24" xfId="1196" xr:uid="{00000000-0005-0000-0000-000052060000}"/>
    <cellStyle name="標準 2 3 25" xfId="1197" xr:uid="{00000000-0005-0000-0000-000053060000}"/>
    <cellStyle name="標準 2 3 26" xfId="1198" xr:uid="{00000000-0005-0000-0000-000054060000}"/>
    <cellStyle name="標準 2 3 27" xfId="1199" xr:uid="{00000000-0005-0000-0000-000055060000}"/>
    <cellStyle name="標準 2 3 28" xfId="1200" xr:uid="{00000000-0005-0000-0000-000056060000}"/>
    <cellStyle name="標準 2 3 29" xfId="1201" xr:uid="{00000000-0005-0000-0000-000057060000}"/>
    <cellStyle name="標準 2 3 3" xfId="1202" xr:uid="{00000000-0005-0000-0000-000058060000}"/>
    <cellStyle name="標準 2 3 30" xfId="1877" xr:uid="{00000000-0005-0000-0000-000059060000}"/>
    <cellStyle name="標準 2 3 4" xfId="1203" xr:uid="{00000000-0005-0000-0000-00005A060000}"/>
    <cellStyle name="標準 2 3 4 2" xfId="1697" xr:uid="{00000000-0005-0000-0000-00005B060000}"/>
    <cellStyle name="標準 2 3 5" xfId="1204" xr:uid="{00000000-0005-0000-0000-00005C060000}"/>
    <cellStyle name="標準 2 3 6" xfId="1205" xr:uid="{00000000-0005-0000-0000-00005D060000}"/>
    <cellStyle name="標準 2 3 7" xfId="1206" xr:uid="{00000000-0005-0000-0000-00005E060000}"/>
    <cellStyle name="標準 2 3 8" xfId="1207" xr:uid="{00000000-0005-0000-0000-00005F060000}"/>
    <cellStyle name="標準 2 3 9" xfId="1208" xr:uid="{00000000-0005-0000-0000-000060060000}"/>
    <cellStyle name="標準 2 3_23_CRUDマトリックス(機能レベル)" xfId="1209" xr:uid="{00000000-0005-0000-0000-000061060000}"/>
    <cellStyle name="標準 2 4" xfId="1210" xr:uid="{00000000-0005-0000-0000-000062060000}"/>
    <cellStyle name="標準 2 4 10" xfId="1211" xr:uid="{00000000-0005-0000-0000-000063060000}"/>
    <cellStyle name="標準 2 4 11" xfId="1212" xr:uid="{00000000-0005-0000-0000-000064060000}"/>
    <cellStyle name="標準 2 4 12" xfId="1213" xr:uid="{00000000-0005-0000-0000-000065060000}"/>
    <cellStyle name="標準 2 4 13" xfId="1214" xr:uid="{00000000-0005-0000-0000-000066060000}"/>
    <cellStyle name="標準 2 4 14" xfId="1215" xr:uid="{00000000-0005-0000-0000-000067060000}"/>
    <cellStyle name="標準 2 4 15" xfId="1216" xr:uid="{00000000-0005-0000-0000-000068060000}"/>
    <cellStyle name="標準 2 4 16" xfId="1217" xr:uid="{00000000-0005-0000-0000-000069060000}"/>
    <cellStyle name="標準 2 4 17" xfId="1218" xr:uid="{00000000-0005-0000-0000-00006A060000}"/>
    <cellStyle name="標準 2 4 18" xfId="1219" xr:uid="{00000000-0005-0000-0000-00006B060000}"/>
    <cellStyle name="標準 2 4 19" xfId="1220" xr:uid="{00000000-0005-0000-0000-00006C060000}"/>
    <cellStyle name="標準 2 4 2" xfId="1221" xr:uid="{00000000-0005-0000-0000-00006D060000}"/>
    <cellStyle name="標準 2 4 2 2" xfId="1698" xr:uid="{00000000-0005-0000-0000-00006E060000}"/>
    <cellStyle name="標準 2 4 20" xfId="1222" xr:uid="{00000000-0005-0000-0000-00006F060000}"/>
    <cellStyle name="標準 2 4 21" xfId="1223" xr:uid="{00000000-0005-0000-0000-000070060000}"/>
    <cellStyle name="標準 2 4 22" xfId="1224" xr:uid="{00000000-0005-0000-0000-000071060000}"/>
    <cellStyle name="標準 2 4 23" xfId="1225" xr:uid="{00000000-0005-0000-0000-000072060000}"/>
    <cellStyle name="標準 2 4 24" xfId="1226" xr:uid="{00000000-0005-0000-0000-000073060000}"/>
    <cellStyle name="標準 2 4 3" xfId="1227" xr:uid="{00000000-0005-0000-0000-000074060000}"/>
    <cellStyle name="標準 2 4 4" xfId="1228" xr:uid="{00000000-0005-0000-0000-000075060000}"/>
    <cellStyle name="標準 2 4 5" xfId="1229" xr:uid="{00000000-0005-0000-0000-000076060000}"/>
    <cellStyle name="標準 2 4 6" xfId="1230" xr:uid="{00000000-0005-0000-0000-000077060000}"/>
    <cellStyle name="標準 2 4 7" xfId="1231" xr:uid="{00000000-0005-0000-0000-000078060000}"/>
    <cellStyle name="標準 2 4 8" xfId="1232" xr:uid="{00000000-0005-0000-0000-000079060000}"/>
    <cellStyle name="標準 2 4 9" xfId="1233" xr:uid="{00000000-0005-0000-0000-00007A060000}"/>
    <cellStyle name="標準 2 4_23_CRUDマトリックス(機能レベル)" xfId="1234" xr:uid="{00000000-0005-0000-0000-00007B060000}"/>
    <cellStyle name="標準 2 5" xfId="1235" xr:uid="{00000000-0005-0000-0000-00007C060000}"/>
    <cellStyle name="標準 2 5 10" xfId="1236" xr:uid="{00000000-0005-0000-0000-00007D060000}"/>
    <cellStyle name="標準 2 5 11" xfId="1237" xr:uid="{00000000-0005-0000-0000-00007E060000}"/>
    <cellStyle name="標準 2 5 12" xfId="1238" xr:uid="{00000000-0005-0000-0000-00007F060000}"/>
    <cellStyle name="標準 2 5 13" xfId="1239" xr:uid="{00000000-0005-0000-0000-000080060000}"/>
    <cellStyle name="標準 2 5 14" xfId="1240" xr:uid="{00000000-0005-0000-0000-000081060000}"/>
    <cellStyle name="標準 2 5 15" xfId="1241" xr:uid="{00000000-0005-0000-0000-000082060000}"/>
    <cellStyle name="標準 2 5 16" xfId="1242" xr:uid="{00000000-0005-0000-0000-000083060000}"/>
    <cellStyle name="標準 2 5 17" xfId="1243" xr:uid="{00000000-0005-0000-0000-000084060000}"/>
    <cellStyle name="標準 2 5 18" xfId="1244" xr:uid="{00000000-0005-0000-0000-000085060000}"/>
    <cellStyle name="標準 2 5 19" xfId="1245" xr:uid="{00000000-0005-0000-0000-000086060000}"/>
    <cellStyle name="標準 2 5 2" xfId="1246" xr:uid="{00000000-0005-0000-0000-000087060000}"/>
    <cellStyle name="標準 2 5 2 2" xfId="1549" xr:uid="{00000000-0005-0000-0000-000088060000}"/>
    <cellStyle name="標準 2 5 2 2 2" xfId="1878" xr:uid="{00000000-0005-0000-0000-000089060000}"/>
    <cellStyle name="標準 2 5 20" xfId="1247" xr:uid="{00000000-0005-0000-0000-00008A060000}"/>
    <cellStyle name="標準 2 5 21" xfId="1248" xr:uid="{00000000-0005-0000-0000-00008B060000}"/>
    <cellStyle name="標準 2 5 22" xfId="1249" xr:uid="{00000000-0005-0000-0000-00008C060000}"/>
    <cellStyle name="標準 2 5 23" xfId="1250" xr:uid="{00000000-0005-0000-0000-00008D060000}"/>
    <cellStyle name="標準 2 5 3" xfId="1251" xr:uid="{00000000-0005-0000-0000-00008E060000}"/>
    <cellStyle name="標準 2 5 3 2" xfId="1529" xr:uid="{00000000-0005-0000-0000-00008F060000}"/>
    <cellStyle name="標準 2 5 3 2 2" xfId="1879" xr:uid="{00000000-0005-0000-0000-000090060000}"/>
    <cellStyle name="標準 2 5 4" xfId="1252" xr:uid="{00000000-0005-0000-0000-000091060000}"/>
    <cellStyle name="標準 2 5 5" xfId="1253" xr:uid="{00000000-0005-0000-0000-000092060000}"/>
    <cellStyle name="標準 2 5 6" xfId="1254" xr:uid="{00000000-0005-0000-0000-000093060000}"/>
    <cellStyle name="標準 2 5 7" xfId="1255" xr:uid="{00000000-0005-0000-0000-000094060000}"/>
    <cellStyle name="標準 2 5 8" xfId="1256" xr:uid="{00000000-0005-0000-0000-000095060000}"/>
    <cellStyle name="標準 2 5 9" xfId="1257" xr:uid="{00000000-0005-0000-0000-000096060000}"/>
    <cellStyle name="標準 2 5_23_CRUDマトリックス(機能レベル)" xfId="1258" xr:uid="{00000000-0005-0000-0000-000097060000}"/>
    <cellStyle name="標準 2 6" xfId="1259" xr:uid="{00000000-0005-0000-0000-000098060000}"/>
    <cellStyle name="標準 2 6 10" xfId="1260" xr:uid="{00000000-0005-0000-0000-000099060000}"/>
    <cellStyle name="標準 2 6 11" xfId="1261" xr:uid="{00000000-0005-0000-0000-00009A060000}"/>
    <cellStyle name="標準 2 6 12" xfId="1262" xr:uid="{00000000-0005-0000-0000-00009B060000}"/>
    <cellStyle name="標準 2 6 13" xfId="1263" xr:uid="{00000000-0005-0000-0000-00009C060000}"/>
    <cellStyle name="標準 2 6 14" xfId="1264" xr:uid="{00000000-0005-0000-0000-00009D060000}"/>
    <cellStyle name="標準 2 6 15" xfId="1265" xr:uid="{00000000-0005-0000-0000-00009E060000}"/>
    <cellStyle name="標準 2 6 16" xfId="1266" xr:uid="{00000000-0005-0000-0000-00009F060000}"/>
    <cellStyle name="標準 2 6 17" xfId="1267" xr:uid="{00000000-0005-0000-0000-0000A0060000}"/>
    <cellStyle name="標準 2 6 18" xfId="1268" xr:uid="{00000000-0005-0000-0000-0000A1060000}"/>
    <cellStyle name="標準 2 6 19" xfId="1269" xr:uid="{00000000-0005-0000-0000-0000A2060000}"/>
    <cellStyle name="標準 2 6 2" xfId="1270" xr:uid="{00000000-0005-0000-0000-0000A3060000}"/>
    <cellStyle name="標準 2 6 20" xfId="1271" xr:uid="{00000000-0005-0000-0000-0000A4060000}"/>
    <cellStyle name="標準 2 6 21" xfId="1272" xr:uid="{00000000-0005-0000-0000-0000A5060000}"/>
    <cellStyle name="標準 2 6 22" xfId="1273" xr:uid="{00000000-0005-0000-0000-0000A6060000}"/>
    <cellStyle name="標準 2 6 23" xfId="1880" xr:uid="{00000000-0005-0000-0000-0000A7060000}"/>
    <cellStyle name="標準 2 6 3" xfId="1274" xr:uid="{00000000-0005-0000-0000-0000A8060000}"/>
    <cellStyle name="標準 2 6 4" xfId="1275" xr:uid="{00000000-0005-0000-0000-0000A9060000}"/>
    <cellStyle name="標準 2 6 5" xfId="1276" xr:uid="{00000000-0005-0000-0000-0000AA060000}"/>
    <cellStyle name="標準 2 6 6" xfId="1277" xr:uid="{00000000-0005-0000-0000-0000AB060000}"/>
    <cellStyle name="標準 2 6 7" xfId="1278" xr:uid="{00000000-0005-0000-0000-0000AC060000}"/>
    <cellStyle name="標準 2 6 8" xfId="1279" xr:uid="{00000000-0005-0000-0000-0000AD060000}"/>
    <cellStyle name="標準 2 6 9" xfId="1280" xr:uid="{00000000-0005-0000-0000-0000AE060000}"/>
    <cellStyle name="標準 2 6_23_CRUDマトリックス(機能レベル)" xfId="1281" xr:uid="{00000000-0005-0000-0000-0000AF060000}"/>
    <cellStyle name="標準 2 7" xfId="1282" xr:uid="{00000000-0005-0000-0000-0000B0060000}"/>
    <cellStyle name="標準 2 7 2" xfId="1530" xr:uid="{00000000-0005-0000-0000-0000B1060000}"/>
    <cellStyle name="標準 2 7 2 2" xfId="1531" xr:uid="{00000000-0005-0000-0000-0000B2060000}"/>
    <cellStyle name="標準 2 7 2 3" xfId="1532" xr:uid="{00000000-0005-0000-0000-0000B3060000}"/>
    <cellStyle name="標準 2 7 2 3 2" xfId="1388" xr:uid="{00000000-0005-0000-0000-0000B4060000}"/>
    <cellStyle name="標準 2 8" xfId="1283" xr:uid="{00000000-0005-0000-0000-0000B5060000}"/>
    <cellStyle name="標準 2 9" xfId="1284" xr:uid="{00000000-0005-0000-0000-0000B6060000}"/>
    <cellStyle name="標準 2 9 2" xfId="1533" xr:uid="{00000000-0005-0000-0000-0000B7060000}"/>
    <cellStyle name="標準 2 9 2 2" xfId="1534" xr:uid="{00000000-0005-0000-0000-0000B8060000}"/>
    <cellStyle name="標準 2 9 2 2 2" xfId="1535" xr:uid="{00000000-0005-0000-0000-0000B9060000}"/>
    <cellStyle name="標準 2 9 2 2 3" xfId="1536" xr:uid="{00000000-0005-0000-0000-0000BA060000}"/>
    <cellStyle name="標準 2 9 2 2 3 2" xfId="1385" xr:uid="{00000000-0005-0000-0000-0000BB060000}"/>
    <cellStyle name="標準 2 9 2 2 3 2 2" xfId="1537" xr:uid="{00000000-0005-0000-0000-0000BC060000}"/>
    <cellStyle name="標準 2 9 2 3" xfId="1538" xr:uid="{00000000-0005-0000-0000-0000BD060000}"/>
    <cellStyle name="標準 2 9 2 4" xfId="1539" xr:uid="{00000000-0005-0000-0000-0000BE060000}"/>
    <cellStyle name="標準 2 9 2 4 2" xfId="1540" xr:uid="{00000000-0005-0000-0000-0000BF060000}"/>
    <cellStyle name="標準 2 9 2 4 2 2" xfId="1541" xr:uid="{00000000-0005-0000-0000-0000C0060000}"/>
    <cellStyle name="標準 2 9 2 4 2 2 2" xfId="1542" xr:uid="{00000000-0005-0000-0000-0000C1060000}"/>
    <cellStyle name="標準 20" xfId="1543" xr:uid="{00000000-0005-0000-0000-0000C2060000}"/>
    <cellStyle name="標準 20 2" xfId="1285" xr:uid="{00000000-0005-0000-0000-0000C3060000}"/>
    <cellStyle name="標準 20 2 2" xfId="1544" xr:uid="{00000000-0005-0000-0000-0000C4060000}"/>
    <cellStyle name="標準 20 3" xfId="1286" xr:uid="{00000000-0005-0000-0000-0000C5060000}"/>
    <cellStyle name="標準 20 4" xfId="1287" xr:uid="{00000000-0005-0000-0000-0000C6060000}"/>
    <cellStyle name="標準 21" xfId="1545" xr:uid="{00000000-0005-0000-0000-0000C7060000}"/>
    <cellStyle name="標準 21 2" xfId="1288" xr:uid="{00000000-0005-0000-0000-0000C8060000}"/>
    <cellStyle name="標準 21 3" xfId="1289" xr:uid="{00000000-0005-0000-0000-0000C9060000}"/>
    <cellStyle name="標準 22" xfId="1546" xr:uid="{00000000-0005-0000-0000-0000CA060000}"/>
    <cellStyle name="標準 22 2" xfId="1290" xr:uid="{00000000-0005-0000-0000-0000CB060000}"/>
    <cellStyle name="標準 22 2 2" xfId="1547" xr:uid="{00000000-0005-0000-0000-0000CC060000}"/>
    <cellStyle name="標準 23 2" xfId="1291" xr:uid="{00000000-0005-0000-0000-0000CD060000}"/>
    <cellStyle name="標準 23 3" xfId="1292" xr:uid="{00000000-0005-0000-0000-0000CE060000}"/>
    <cellStyle name="標準 23 4" xfId="1293" xr:uid="{00000000-0005-0000-0000-0000CF060000}"/>
    <cellStyle name="標準 24 2" xfId="1294" xr:uid="{00000000-0005-0000-0000-0000D0060000}"/>
    <cellStyle name="標準 24 3" xfId="1295" xr:uid="{00000000-0005-0000-0000-0000D1060000}"/>
    <cellStyle name="標準 25 2" xfId="1296" xr:uid="{00000000-0005-0000-0000-0000D2060000}"/>
    <cellStyle name="標準 3" xfId="1297" xr:uid="{00000000-0005-0000-0000-0000D3060000}"/>
    <cellStyle name="標準 3 10" xfId="1298" xr:uid="{00000000-0005-0000-0000-0000D4060000}"/>
    <cellStyle name="標準 3 11" xfId="1299" xr:uid="{00000000-0005-0000-0000-0000D5060000}"/>
    <cellStyle name="標準 3 12" xfId="1300" xr:uid="{00000000-0005-0000-0000-0000D6060000}"/>
    <cellStyle name="標準 3 13" xfId="1301" xr:uid="{00000000-0005-0000-0000-0000D7060000}"/>
    <cellStyle name="標準 3 14" xfId="1302" xr:uid="{00000000-0005-0000-0000-0000D8060000}"/>
    <cellStyle name="標準 3 15" xfId="1303" xr:uid="{00000000-0005-0000-0000-0000D9060000}"/>
    <cellStyle name="標準 3 16" xfId="1304" xr:uid="{00000000-0005-0000-0000-0000DA060000}"/>
    <cellStyle name="標準 3 17" xfId="1305" xr:uid="{00000000-0005-0000-0000-0000DB060000}"/>
    <cellStyle name="標準 3 18" xfId="1306" xr:uid="{00000000-0005-0000-0000-0000DC060000}"/>
    <cellStyle name="標準 3 19" xfId="1307" xr:uid="{00000000-0005-0000-0000-0000DD060000}"/>
    <cellStyle name="標準 3 2" xfId="1308" xr:uid="{00000000-0005-0000-0000-0000DE060000}"/>
    <cellStyle name="標準 3 2 2" xfId="1309" xr:uid="{00000000-0005-0000-0000-0000DF060000}"/>
    <cellStyle name="標準 3 2 2 2" xfId="1699" xr:uid="{00000000-0005-0000-0000-0000E0060000}"/>
    <cellStyle name="標準 3 2 2 2 2" xfId="1700" xr:uid="{00000000-0005-0000-0000-0000E1060000}"/>
    <cellStyle name="標準 3 2 2 2 2 2" xfId="1701" xr:uid="{00000000-0005-0000-0000-0000E2060000}"/>
    <cellStyle name="標準 3 2 2 2 3" xfId="1702" xr:uid="{00000000-0005-0000-0000-0000E3060000}"/>
    <cellStyle name="標準 3 2 2 3" xfId="1703" xr:uid="{00000000-0005-0000-0000-0000E4060000}"/>
    <cellStyle name="標準 3 2 2 4" xfId="1704" xr:uid="{00000000-0005-0000-0000-0000E5060000}"/>
    <cellStyle name="標準 3 2 2 5" xfId="1705" xr:uid="{00000000-0005-0000-0000-0000E6060000}"/>
    <cellStyle name="標準 3 2 3" xfId="1570" xr:uid="{00000000-0005-0000-0000-0000E7060000}"/>
    <cellStyle name="標準 3 2 3 2" xfId="1706" xr:uid="{00000000-0005-0000-0000-0000E8060000}"/>
    <cellStyle name="標準 3 2 3 2 2" xfId="1571" xr:uid="{00000000-0005-0000-0000-0000E9060000}"/>
    <cellStyle name="標準 3 2 3 2 2 2" xfId="1572" xr:uid="{00000000-0005-0000-0000-0000EA060000}"/>
    <cellStyle name="標準 3 2 3 3" xfId="1707" xr:uid="{00000000-0005-0000-0000-0000EB060000}"/>
    <cellStyle name="標準 3 2 3 3 2" xfId="1708" xr:uid="{00000000-0005-0000-0000-0000EC060000}"/>
    <cellStyle name="標準 3 2 3 4" xfId="1709" xr:uid="{00000000-0005-0000-0000-0000ED060000}"/>
    <cellStyle name="標準 3 2 4" xfId="1710" xr:uid="{00000000-0005-0000-0000-0000EE060000}"/>
    <cellStyle name="標準 3 2 5" xfId="1711" xr:uid="{00000000-0005-0000-0000-0000EF060000}"/>
    <cellStyle name="標準 3 2 5 2" xfId="1712" xr:uid="{00000000-0005-0000-0000-0000F0060000}"/>
    <cellStyle name="標準 3 20" xfId="1310" xr:uid="{00000000-0005-0000-0000-0000F1060000}"/>
    <cellStyle name="標準 3 21" xfId="1311" xr:uid="{00000000-0005-0000-0000-0000F2060000}"/>
    <cellStyle name="標準 3 22" xfId="1312" xr:uid="{00000000-0005-0000-0000-0000F3060000}"/>
    <cellStyle name="標準 3 23" xfId="1313" xr:uid="{00000000-0005-0000-0000-0000F4060000}"/>
    <cellStyle name="標準 3 24" xfId="1314" xr:uid="{00000000-0005-0000-0000-0000F5060000}"/>
    <cellStyle name="標準 3 25" xfId="1315" xr:uid="{00000000-0005-0000-0000-0000F6060000}"/>
    <cellStyle name="標準 3 26" xfId="1316" xr:uid="{00000000-0005-0000-0000-0000F7060000}"/>
    <cellStyle name="標準 3 27" xfId="1317" xr:uid="{00000000-0005-0000-0000-0000F8060000}"/>
    <cellStyle name="標準 3 28" xfId="1318" xr:uid="{00000000-0005-0000-0000-0000F9060000}"/>
    <cellStyle name="標準 3 29" xfId="1319" xr:uid="{00000000-0005-0000-0000-0000FA060000}"/>
    <cellStyle name="標準 3 3" xfId="1320" xr:uid="{00000000-0005-0000-0000-0000FB060000}"/>
    <cellStyle name="標準 3 3 2" xfId="1573" xr:uid="{00000000-0005-0000-0000-0000FC060000}"/>
    <cellStyle name="標準 3 3 2 2" xfId="1713" xr:uid="{00000000-0005-0000-0000-0000FD060000}"/>
    <cellStyle name="標準 3 3 2 3" xfId="1881" xr:uid="{00000000-0005-0000-0000-0000FE060000}"/>
    <cellStyle name="標準 3 3 3" xfId="1714" xr:uid="{00000000-0005-0000-0000-0000FF060000}"/>
    <cellStyle name="標準 3 3 3 2" xfId="1715" xr:uid="{00000000-0005-0000-0000-000000070000}"/>
    <cellStyle name="標準 3 3 4" xfId="1716" xr:uid="{00000000-0005-0000-0000-000001070000}"/>
    <cellStyle name="標準 3 3 5" xfId="1882" xr:uid="{00000000-0005-0000-0000-000002070000}"/>
    <cellStyle name="標準 3 4" xfId="1321" xr:uid="{00000000-0005-0000-0000-000003070000}"/>
    <cellStyle name="標準 3 4 2" xfId="1717" xr:uid="{00000000-0005-0000-0000-000004070000}"/>
    <cellStyle name="標準 3 4 3" xfId="1883" xr:uid="{00000000-0005-0000-0000-000005070000}"/>
    <cellStyle name="標準 3 5" xfId="1322" xr:uid="{00000000-0005-0000-0000-000006070000}"/>
    <cellStyle name="標準 3 5 2" xfId="1718" xr:uid="{00000000-0005-0000-0000-000007070000}"/>
    <cellStyle name="標準 3 6" xfId="1323" xr:uid="{00000000-0005-0000-0000-000008070000}"/>
    <cellStyle name="標準 3 6 2" xfId="1719" xr:uid="{00000000-0005-0000-0000-000009070000}"/>
    <cellStyle name="標準 3 7" xfId="1324" xr:uid="{00000000-0005-0000-0000-00000A070000}"/>
    <cellStyle name="標準 3 8" xfId="1325" xr:uid="{00000000-0005-0000-0000-00000B070000}"/>
    <cellStyle name="標準 3 9" xfId="1326" xr:uid="{00000000-0005-0000-0000-00000C070000}"/>
    <cellStyle name="標準 4" xfId="1327" xr:uid="{00000000-0005-0000-0000-00000D070000}"/>
    <cellStyle name="標準 4 2" xfId="1328" xr:uid="{00000000-0005-0000-0000-00000E070000}"/>
    <cellStyle name="標準 4 2 2" xfId="1329" xr:uid="{00000000-0005-0000-0000-00000F070000}"/>
    <cellStyle name="標準 4 2 2 2" xfId="1574" xr:uid="{00000000-0005-0000-0000-000010070000}"/>
    <cellStyle name="標準 4 2 2 3" xfId="1884" xr:uid="{00000000-0005-0000-0000-000011070000}"/>
    <cellStyle name="標準 4 2 3" xfId="1720" xr:uid="{00000000-0005-0000-0000-000012070000}"/>
    <cellStyle name="標準 4 2 3 2" xfId="1721" xr:uid="{00000000-0005-0000-0000-000013070000}"/>
    <cellStyle name="標準 4 2 3 3" xfId="1885" xr:uid="{00000000-0005-0000-0000-000014070000}"/>
    <cellStyle name="標準 4 2 4" xfId="1722" xr:uid="{00000000-0005-0000-0000-000015070000}"/>
    <cellStyle name="標準 4 2 4 2" xfId="1886" xr:uid="{00000000-0005-0000-0000-000016070000}"/>
    <cellStyle name="標準 4 2 5" xfId="1887" xr:uid="{00000000-0005-0000-0000-000017070000}"/>
    <cellStyle name="標準 4 3" xfId="1330" xr:uid="{00000000-0005-0000-0000-000018070000}"/>
    <cellStyle name="標準 4 3 2" xfId="1723" xr:uid="{00000000-0005-0000-0000-000019070000}"/>
    <cellStyle name="標準 4 3 2 2" xfId="1724" xr:uid="{00000000-0005-0000-0000-00001A070000}"/>
    <cellStyle name="標準 4 3 3" xfId="1725" xr:uid="{00000000-0005-0000-0000-00001B070000}"/>
    <cellStyle name="標準 4 3 3 2" xfId="1726" xr:uid="{00000000-0005-0000-0000-00001C070000}"/>
    <cellStyle name="標準 4 3 4" xfId="1727" xr:uid="{00000000-0005-0000-0000-00001D070000}"/>
    <cellStyle name="標準 4 3 5" xfId="1728" xr:uid="{00000000-0005-0000-0000-00001E070000}"/>
    <cellStyle name="標準 4 3 5 2" xfId="1729" xr:uid="{00000000-0005-0000-0000-00001F070000}"/>
    <cellStyle name="標準 4 4" xfId="1331" xr:uid="{00000000-0005-0000-0000-000020070000}"/>
    <cellStyle name="標準 4 4 2" xfId="1730" xr:uid="{00000000-0005-0000-0000-000021070000}"/>
    <cellStyle name="標準 4 5" xfId="1332" xr:uid="{00000000-0005-0000-0000-000022070000}"/>
    <cellStyle name="標準 4 5 2" xfId="1731" xr:uid="{00000000-0005-0000-0000-000023070000}"/>
    <cellStyle name="標準 4 5 3" xfId="1888" xr:uid="{00000000-0005-0000-0000-000024070000}"/>
    <cellStyle name="標準 4 6" xfId="1889" xr:uid="{00000000-0005-0000-0000-000025070000}"/>
    <cellStyle name="標準 4 7" xfId="1890" xr:uid="{00000000-0005-0000-0000-000026070000}"/>
    <cellStyle name="標準 5" xfId="1333" xr:uid="{00000000-0005-0000-0000-000027070000}"/>
    <cellStyle name="標準 5 2" xfId="1334" xr:uid="{00000000-0005-0000-0000-000028070000}"/>
    <cellStyle name="標準 5 2 2" xfId="1552" xr:uid="{00000000-0005-0000-0000-000029070000}"/>
    <cellStyle name="標準 5 2 2 2" xfId="1732" xr:uid="{00000000-0005-0000-0000-00002A070000}"/>
    <cellStyle name="標準 5 2 3" xfId="1733" xr:uid="{00000000-0005-0000-0000-00002B070000}"/>
    <cellStyle name="標準 5 2 4" xfId="1891" xr:uid="{00000000-0005-0000-0000-00002C070000}"/>
    <cellStyle name="標準 5 3" xfId="1553" xr:uid="{00000000-0005-0000-0000-00002D070000}"/>
    <cellStyle name="標準 5 3 2" xfId="1734" xr:uid="{00000000-0005-0000-0000-00002E070000}"/>
    <cellStyle name="標準 5 3 3" xfId="1892" xr:uid="{00000000-0005-0000-0000-00002F070000}"/>
    <cellStyle name="標準 5 4" xfId="1735" xr:uid="{00000000-0005-0000-0000-000030070000}"/>
    <cellStyle name="標準 5 5" xfId="1893" xr:uid="{00000000-0005-0000-0000-000031070000}"/>
    <cellStyle name="標準 6" xfId="1335" xr:uid="{00000000-0005-0000-0000-000032070000}"/>
    <cellStyle name="標準 6 2" xfId="1336" xr:uid="{00000000-0005-0000-0000-000033070000}"/>
    <cellStyle name="標準 6 2 2" xfId="1337" xr:uid="{00000000-0005-0000-0000-000034070000}"/>
    <cellStyle name="標準 6 2 2 2" xfId="1338" xr:uid="{00000000-0005-0000-0000-000035070000}"/>
    <cellStyle name="標準 6 2 2 3" xfId="1894" xr:uid="{00000000-0005-0000-0000-000036070000}"/>
    <cellStyle name="標準 6 2 3" xfId="1736" xr:uid="{00000000-0005-0000-0000-000037070000}"/>
    <cellStyle name="標準 6 2 4" xfId="1895" xr:uid="{00000000-0005-0000-0000-000038070000}"/>
    <cellStyle name="標準 6 3" xfId="1339" xr:uid="{00000000-0005-0000-0000-000039070000}"/>
    <cellStyle name="標準 6 3 2" xfId="1737" xr:uid="{00000000-0005-0000-0000-00003A070000}"/>
    <cellStyle name="標準 6 3 3" xfId="1738" xr:uid="{00000000-0005-0000-0000-00003B070000}"/>
    <cellStyle name="標準 6 3 3 2" xfId="1739" xr:uid="{00000000-0005-0000-0000-00003C070000}"/>
    <cellStyle name="標準 6 4" xfId="1896" xr:uid="{00000000-0005-0000-0000-00003D070000}"/>
    <cellStyle name="標準 6 5" xfId="1897" xr:uid="{00000000-0005-0000-0000-00003E070000}"/>
    <cellStyle name="標準 7" xfId="1340" xr:uid="{00000000-0005-0000-0000-00003F070000}"/>
    <cellStyle name="標準 7 2" xfId="1341" xr:uid="{00000000-0005-0000-0000-000040070000}"/>
    <cellStyle name="標準 7 2 2" xfId="1898" xr:uid="{00000000-0005-0000-0000-000041070000}"/>
    <cellStyle name="標準 7 2 2 2" xfId="1899" xr:uid="{00000000-0005-0000-0000-000042070000}"/>
    <cellStyle name="標準 7 2 2 3" xfId="1900" xr:uid="{00000000-0005-0000-0000-000043070000}"/>
    <cellStyle name="標準 7 2 3" xfId="1901" xr:uid="{00000000-0005-0000-0000-000044070000}"/>
    <cellStyle name="標準 7 2 3 2" xfId="1902" xr:uid="{00000000-0005-0000-0000-000045070000}"/>
    <cellStyle name="標準 7 2 3 3" xfId="1903" xr:uid="{00000000-0005-0000-0000-000046070000}"/>
    <cellStyle name="標準 7 2 4" xfId="1904" xr:uid="{00000000-0005-0000-0000-000047070000}"/>
    <cellStyle name="標準 7 2 5" xfId="1905" xr:uid="{00000000-0005-0000-0000-000048070000}"/>
    <cellStyle name="標準 7 3" xfId="1342" xr:uid="{00000000-0005-0000-0000-000049070000}"/>
    <cellStyle name="標準 7 3 2" xfId="1906" xr:uid="{00000000-0005-0000-0000-00004A070000}"/>
    <cellStyle name="標準 7 3 3" xfId="1907" xr:uid="{00000000-0005-0000-0000-00004B070000}"/>
    <cellStyle name="標準 7 4" xfId="1908" xr:uid="{00000000-0005-0000-0000-00004C070000}"/>
    <cellStyle name="標準 7 4 2" xfId="1909" xr:uid="{00000000-0005-0000-0000-00004D070000}"/>
    <cellStyle name="標準 7 4 3" xfId="1910" xr:uid="{00000000-0005-0000-0000-00004E070000}"/>
    <cellStyle name="標準 7 5" xfId="1911" xr:uid="{00000000-0005-0000-0000-00004F070000}"/>
    <cellStyle name="標準 7 6" xfId="1912" xr:uid="{00000000-0005-0000-0000-000050070000}"/>
    <cellStyle name="標準 8" xfId="1343" xr:uid="{00000000-0005-0000-0000-000051070000}"/>
    <cellStyle name="標準 8 2" xfId="1344" xr:uid="{00000000-0005-0000-0000-000052070000}"/>
    <cellStyle name="標準 8 2 2" xfId="1913" xr:uid="{00000000-0005-0000-0000-000053070000}"/>
    <cellStyle name="標準 8 2 3" xfId="1914" xr:uid="{00000000-0005-0000-0000-000054070000}"/>
    <cellStyle name="標準 8 3" xfId="1345" xr:uid="{00000000-0005-0000-0000-000055070000}"/>
    <cellStyle name="標準 8 4" xfId="1346" xr:uid="{00000000-0005-0000-0000-000056070000}"/>
    <cellStyle name="標準 8 5" xfId="1347" xr:uid="{00000000-0005-0000-0000-000057070000}"/>
    <cellStyle name="標準 8 6" xfId="1348" xr:uid="{00000000-0005-0000-0000-000058070000}"/>
    <cellStyle name="標準 8 7" xfId="1349" xr:uid="{00000000-0005-0000-0000-000059070000}"/>
    <cellStyle name="標準 9" xfId="1350" xr:uid="{00000000-0005-0000-0000-00005A070000}"/>
    <cellStyle name="標準 9 2" xfId="1351" xr:uid="{00000000-0005-0000-0000-00005B070000}"/>
    <cellStyle name="標準 9 3" xfId="1352" xr:uid="{00000000-0005-0000-0000-00005C070000}"/>
    <cellStyle name="標準 9 4" xfId="1353" xr:uid="{00000000-0005-0000-0000-00005D070000}"/>
    <cellStyle name="標準 9 5" xfId="1354" xr:uid="{00000000-0005-0000-0000-00005E070000}"/>
    <cellStyle name="標準 9 6" xfId="1355" xr:uid="{00000000-0005-0000-0000-00005F070000}"/>
    <cellStyle name="未定義" xfId="1575" xr:uid="{00000000-0005-0000-0000-000060070000}"/>
    <cellStyle name="良い 10" xfId="1356" xr:uid="{00000000-0005-0000-0000-000061070000}"/>
    <cellStyle name="良い 11" xfId="1357" xr:uid="{00000000-0005-0000-0000-000062070000}"/>
    <cellStyle name="良い 12" xfId="1358" xr:uid="{00000000-0005-0000-0000-000063070000}"/>
    <cellStyle name="良い 13" xfId="1359" xr:uid="{00000000-0005-0000-0000-000064070000}"/>
    <cellStyle name="良い 14" xfId="1360" xr:uid="{00000000-0005-0000-0000-000065070000}"/>
    <cellStyle name="良い 15" xfId="1361" xr:uid="{00000000-0005-0000-0000-000066070000}"/>
    <cellStyle name="良い 16" xfId="1362" xr:uid="{00000000-0005-0000-0000-000067070000}"/>
    <cellStyle name="良い 17" xfId="1363" xr:uid="{00000000-0005-0000-0000-000068070000}"/>
    <cellStyle name="良い 18" xfId="1364" xr:uid="{00000000-0005-0000-0000-000069070000}"/>
    <cellStyle name="良い 19" xfId="1365" xr:uid="{00000000-0005-0000-0000-00006A070000}"/>
    <cellStyle name="良い 2" xfId="1366" xr:uid="{00000000-0005-0000-0000-00006B070000}"/>
    <cellStyle name="良い 2 2" xfId="1367" xr:uid="{00000000-0005-0000-0000-00006C070000}"/>
    <cellStyle name="良い 2 2 2" xfId="1576" xr:uid="{00000000-0005-0000-0000-00006D070000}"/>
    <cellStyle name="良い 2 3" xfId="1915" xr:uid="{00000000-0005-0000-0000-00006E070000}"/>
    <cellStyle name="良い 2 4" xfId="1916" xr:uid="{00000000-0005-0000-0000-00006F070000}"/>
    <cellStyle name="良い 20" xfId="1368" xr:uid="{00000000-0005-0000-0000-000070070000}"/>
    <cellStyle name="良い 21" xfId="1369" xr:uid="{00000000-0005-0000-0000-000071070000}"/>
    <cellStyle name="良い 22" xfId="1370" xr:uid="{00000000-0005-0000-0000-000072070000}"/>
    <cellStyle name="良い 23" xfId="1371" xr:uid="{00000000-0005-0000-0000-000073070000}"/>
    <cellStyle name="良い 24" xfId="1372" xr:uid="{00000000-0005-0000-0000-000074070000}"/>
    <cellStyle name="良い 25" xfId="1373" xr:uid="{00000000-0005-0000-0000-000075070000}"/>
    <cellStyle name="良い 3" xfId="1374" xr:uid="{00000000-0005-0000-0000-000076070000}"/>
    <cellStyle name="良い 3 2" xfId="1375" xr:uid="{00000000-0005-0000-0000-000077070000}"/>
    <cellStyle name="良い 4" xfId="1376" xr:uid="{00000000-0005-0000-0000-000078070000}"/>
    <cellStyle name="良い 5" xfId="1377" xr:uid="{00000000-0005-0000-0000-000079070000}"/>
    <cellStyle name="良い 6" xfId="1378" xr:uid="{00000000-0005-0000-0000-00007A070000}"/>
    <cellStyle name="良い 7" xfId="1379" xr:uid="{00000000-0005-0000-0000-00007B070000}"/>
    <cellStyle name="良い 8" xfId="1380" xr:uid="{00000000-0005-0000-0000-00007C070000}"/>
    <cellStyle name="良い 9" xfId="1381" xr:uid="{00000000-0005-0000-0000-00007D070000}"/>
  </cellStyles>
  <dxfs count="0"/>
  <tableStyles count="0" defaultTableStyle="TableStyleMedium2" defaultPivotStyle="PivotStyleLight16"/>
  <colors>
    <mruColors>
      <color rgb="FFFFCCCC"/>
      <color rgb="FF7F7F7F"/>
      <color rgb="FFD9D9D9"/>
      <color rgb="FFD90000"/>
      <color rgb="FFD9BB59"/>
      <color rgb="FFB3A2C7"/>
      <color rgb="FFC3D69B"/>
      <color rgb="FF376092"/>
      <color rgb="FFDCE6F1"/>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76981068197412"/>
          <c:y val="5.4087777777777776E-2"/>
          <c:w val="0.81088486453317388"/>
          <c:h val="0.93980388888888888"/>
        </c:manualLayout>
      </c:layout>
      <c:barChart>
        <c:barDir val="bar"/>
        <c:grouping val="stacked"/>
        <c:varyColors val="0"/>
        <c:ser>
          <c:idx val="1"/>
          <c:order val="0"/>
          <c:tx>
            <c:strRef>
              <c:f>年齢別_人間ドック受診率!$AF$41</c:f>
              <c:strCache>
                <c:ptCount val="1"/>
                <c:pt idx="0">
                  <c:v>人間ドック受診率</c:v>
                </c:pt>
              </c:strCache>
            </c:strRef>
          </c:tx>
          <c:spPr>
            <a:solidFill>
              <a:srgbClr val="FFC000"/>
            </a:solidFill>
          </c:spPr>
          <c:invertIfNegative val="0"/>
          <c:dLbls>
            <c:dLbl>
              <c:idx val="20"/>
              <c:layout>
                <c:manualLayout>
                  <c:x val="1.840579710144927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2C-4E51-8595-ECD29C008C9B}"/>
                </c:ext>
              </c:extLst>
            </c:dLbl>
            <c:dLbl>
              <c:idx val="21"/>
              <c:layout>
                <c:manualLayout>
                  <c:x val="1.840579710144927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2C-4E51-8595-ECD29C008C9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年齢別_人間ドック受診率!$B$5:$B$27</c:f>
              <c:strCache>
                <c:ptCount val="23"/>
                <c:pt idx="0">
                  <c:v>65歳～74歳</c:v>
                </c:pt>
                <c:pt idx="1">
                  <c:v>75歳</c:v>
                </c:pt>
                <c:pt idx="2">
                  <c:v>76歳</c:v>
                </c:pt>
                <c:pt idx="3">
                  <c:v>77歳</c:v>
                </c:pt>
                <c:pt idx="4">
                  <c:v>78歳</c:v>
                </c:pt>
                <c:pt idx="5">
                  <c:v>79歳</c:v>
                </c:pt>
                <c:pt idx="6">
                  <c:v>80歳</c:v>
                </c:pt>
                <c:pt idx="7">
                  <c:v>81歳</c:v>
                </c:pt>
                <c:pt idx="8">
                  <c:v>82歳</c:v>
                </c:pt>
                <c:pt idx="9">
                  <c:v>83歳</c:v>
                </c:pt>
                <c:pt idx="10">
                  <c:v>84歳</c:v>
                </c:pt>
                <c:pt idx="11">
                  <c:v>85歳</c:v>
                </c:pt>
                <c:pt idx="12">
                  <c:v>86歳</c:v>
                </c:pt>
                <c:pt idx="13">
                  <c:v>87歳</c:v>
                </c:pt>
                <c:pt idx="14">
                  <c:v>88歳</c:v>
                </c:pt>
                <c:pt idx="15">
                  <c:v>89歳</c:v>
                </c:pt>
                <c:pt idx="16">
                  <c:v>90歳</c:v>
                </c:pt>
                <c:pt idx="17">
                  <c:v>91歳</c:v>
                </c:pt>
                <c:pt idx="18">
                  <c:v>92歳</c:v>
                </c:pt>
                <c:pt idx="19">
                  <c:v>93歳</c:v>
                </c:pt>
                <c:pt idx="20">
                  <c:v>94歳</c:v>
                </c:pt>
                <c:pt idx="21">
                  <c:v>95歳～</c:v>
                </c:pt>
                <c:pt idx="22">
                  <c:v>全年齢</c:v>
                </c:pt>
              </c:strCache>
            </c:strRef>
          </c:cat>
          <c:val>
            <c:numRef>
              <c:f>年齢別_人間ドック受診率!$AD$5:$AD$27</c:f>
              <c:numCache>
                <c:formatCode>0.0%</c:formatCode>
                <c:ptCount val="23"/>
                <c:pt idx="0">
                  <c:v>8.9999999999999993E-3</c:v>
                </c:pt>
                <c:pt idx="1">
                  <c:v>5.0000000000000001E-3</c:v>
                </c:pt>
                <c:pt idx="2">
                  <c:v>0.02</c:v>
                </c:pt>
                <c:pt idx="3">
                  <c:v>1.7999999999999999E-2</c:v>
                </c:pt>
                <c:pt idx="4">
                  <c:v>1.4999999999999999E-2</c:v>
                </c:pt>
                <c:pt idx="5">
                  <c:v>1.2999999999999999E-2</c:v>
                </c:pt>
                <c:pt idx="6">
                  <c:v>1.0999999999999999E-2</c:v>
                </c:pt>
                <c:pt idx="7">
                  <c:v>0.01</c:v>
                </c:pt>
                <c:pt idx="8">
                  <c:v>8.9999999999999993E-3</c:v>
                </c:pt>
                <c:pt idx="9">
                  <c:v>7.0000000000000001E-3</c:v>
                </c:pt>
                <c:pt idx="10">
                  <c:v>6.0000000000000001E-3</c:v>
                </c:pt>
                <c:pt idx="11">
                  <c:v>6.0000000000000001E-3</c:v>
                </c:pt>
                <c:pt idx="12">
                  <c:v>4.0000000000000001E-3</c:v>
                </c:pt>
                <c:pt idx="13">
                  <c:v>3.0000000000000001E-3</c:v>
                </c:pt>
                <c:pt idx="14">
                  <c:v>3.0000000000000001E-3</c:v>
                </c:pt>
                <c:pt idx="15">
                  <c:v>2E-3</c:v>
                </c:pt>
                <c:pt idx="16">
                  <c:v>1E-3</c:v>
                </c:pt>
                <c:pt idx="17">
                  <c:v>1E-3</c:v>
                </c:pt>
                <c:pt idx="18">
                  <c:v>1E-3</c:v>
                </c:pt>
                <c:pt idx="19">
                  <c:v>1E-3</c:v>
                </c:pt>
                <c:pt idx="20">
                  <c:v>0</c:v>
                </c:pt>
                <c:pt idx="21">
                  <c:v>0</c:v>
                </c:pt>
                <c:pt idx="22">
                  <c:v>8.9999999999999993E-3</c:v>
                </c:pt>
              </c:numCache>
            </c:numRef>
          </c:val>
          <c:extLst>
            <c:ext xmlns:c16="http://schemas.microsoft.com/office/drawing/2014/chart" uri="{C3380CC4-5D6E-409C-BE32-E72D297353CC}">
              <c16:uniqueId val="{00000000-5657-438B-974D-D972772A5602}"/>
            </c:ext>
          </c:extLst>
        </c:ser>
        <c:dLbls>
          <c:showLegendKey val="0"/>
          <c:showVal val="0"/>
          <c:showCatName val="0"/>
          <c:showSerName val="0"/>
          <c:showPercent val="0"/>
          <c:showBubbleSize val="0"/>
        </c:dLbls>
        <c:gapWidth val="150"/>
        <c:overlap val="100"/>
        <c:axId val="449393664"/>
        <c:axId val="448519488"/>
      </c:barChart>
      <c:catAx>
        <c:axId val="449393664"/>
        <c:scaling>
          <c:orientation val="maxMin"/>
        </c:scaling>
        <c:delete val="0"/>
        <c:axPos val="l"/>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6.4127777777777768E-3"/>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33867463768115941"/>
          <c:y val="6.0476190476190473E-3"/>
          <c:w val="0.35639456521739132"/>
          <c:h val="2.4089682539682539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1062801932367"/>
          <c:y val="5.3388888888888889E-2"/>
          <c:w val="0.81088486453317388"/>
          <c:h val="0.93980388888888888"/>
        </c:manualLayout>
      </c:layout>
      <c:barChart>
        <c:barDir val="bar"/>
        <c:grouping val="clustered"/>
        <c:varyColors val="0"/>
        <c:ser>
          <c:idx val="1"/>
          <c:order val="0"/>
          <c:tx>
            <c:strRef>
              <c:f>年齢別_人間ドック受診率!$AF$41</c:f>
              <c:strCache>
                <c:ptCount val="1"/>
                <c:pt idx="0">
                  <c:v>人間ドック受診率</c:v>
                </c:pt>
              </c:strCache>
            </c:strRef>
          </c:tx>
          <c:spPr>
            <a:solidFill>
              <a:srgbClr val="FFC000"/>
            </a:solidFill>
          </c:spPr>
          <c:invertIfNegative val="0"/>
          <c:dLbls>
            <c:dLbl>
              <c:idx val="9"/>
              <c:layout>
                <c:manualLayout>
                  <c:x val="-4.36118357487923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C0-4A7E-86D8-5FDC37B3E4B2}"/>
                </c:ext>
              </c:extLst>
            </c:dLbl>
            <c:dLbl>
              <c:idx val="13"/>
              <c:layout>
                <c:manualLayout>
                  <c:x val="-4.36118357487923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C0-4A7E-86D8-5FDC37B3E4B2}"/>
                </c:ext>
              </c:extLst>
            </c:dLbl>
            <c:dLbl>
              <c:idx val="17"/>
              <c:layout>
                <c:manualLayout>
                  <c:x val="-4.36118357487923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C0-4A7E-86D8-5FDC37B3E4B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年齢別_人間ドック受診率!$AF$37:$AZ$38</c:f>
              <c:multiLvlStrCache>
                <c:ptCount val="21"/>
                <c:lvl>
                  <c:pt idx="0">
                    <c:v>自己負担割合1割</c:v>
                  </c:pt>
                  <c:pt idx="1">
                    <c:v>自己負担割合2割</c:v>
                  </c:pt>
                  <c:pt idx="2">
                    <c:v>自己負担割合3割</c:v>
                  </c:pt>
                  <c:pt idx="3">
                    <c:v>自己負担割合1割</c:v>
                  </c:pt>
                  <c:pt idx="4">
                    <c:v>自己負担割合2割</c:v>
                  </c:pt>
                  <c:pt idx="5">
                    <c:v>自己負担割合3割</c:v>
                  </c:pt>
                  <c:pt idx="6">
                    <c:v>自己負担割合1割</c:v>
                  </c:pt>
                  <c:pt idx="7">
                    <c:v>自己負担割合2割</c:v>
                  </c:pt>
                  <c:pt idx="8">
                    <c:v>自己負担割合3割</c:v>
                  </c:pt>
                  <c:pt idx="9">
                    <c:v>自己負担割合1割</c:v>
                  </c:pt>
                  <c:pt idx="10">
                    <c:v>自己負担割合2割</c:v>
                  </c:pt>
                  <c:pt idx="11">
                    <c:v>自己負担割合3割</c:v>
                  </c:pt>
                  <c:pt idx="12">
                    <c:v>自己負担割合1割</c:v>
                  </c:pt>
                  <c:pt idx="13">
                    <c:v>自己負担割合2割</c:v>
                  </c:pt>
                  <c:pt idx="14">
                    <c:v>自己負担割合3割</c:v>
                  </c:pt>
                  <c:pt idx="15">
                    <c:v>自己負担割合1割</c:v>
                  </c:pt>
                  <c:pt idx="16">
                    <c:v>自己負担割合2割</c:v>
                  </c:pt>
                  <c:pt idx="17">
                    <c:v>自己負担割合3割</c:v>
                  </c:pt>
                  <c:pt idx="18">
                    <c:v>自己負担割合1割</c:v>
                  </c:pt>
                  <c:pt idx="19">
                    <c:v>自己負担割合2割</c:v>
                  </c:pt>
                  <c:pt idx="20">
                    <c:v>自己負担割合3割</c:v>
                  </c:pt>
                </c:lvl>
                <c:lvl>
                  <c:pt idx="0">
                    <c:v>65歳～74歳</c:v>
                  </c:pt>
                  <c:pt idx="3">
                    <c:v>75歳～79歳</c:v>
                  </c:pt>
                  <c:pt idx="6">
                    <c:v>80歳～84歳</c:v>
                  </c:pt>
                  <c:pt idx="9">
                    <c:v>85歳～89歳</c:v>
                  </c:pt>
                  <c:pt idx="12">
                    <c:v>90歳～94歳</c:v>
                  </c:pt>
                  <c:pt idx="15">
                    <c:v>95歳～</c:v>
                  </c:pt>
                  <c:pt idx="18">
                    <c:v>全年齢</c:v>
                  </c:pt>
                </c:lvl>
              </c:multiLvlStrCache>
            </c:multiLvlStrRef>
          </c:cat>
          <c:val>
            <c:numRef>
              <c:f>(年齢別_人間ドック受診率!$AN$17:$AP$17,年齢別_人間ドック受診率!$AN$18:$AP$18,年齢別_人間ドック受診率!$AN$19:$AP$19,年齢別_人間ドック受診率!$AN$20:$AP$20,年齢別_人間ドック受診率!$AN$21:$AP$21,年齢別_人間ドック受診率!$AN$22:$AP$22,年齢別_人間ドック受診率!$AN$23:$AP$23)</c:f>
              <c:numCache>
                <c:formatCode>0.0%</c:formatCode>
                <c:ptCount val="21"/>
                <c:pt idx="0">
                  <c:v>8.9999999999999993E-3</c:v>
                </c:pt>
                <c:pt idx="1">
                  <c:v>2.3E-2</c:v>
                </c:pt>
                <c:pt idx="2">
                  <c:v>0.02</c:v>
                </c:pt>
                <c:pt idx="3">
                  <c:v>7.0000000000000001E-3</c:v>
                </c:pt>
                <c:pt idx="4">
                  <c:v>2.4E-2</c:v>
                </c:pt>
                <c:pt idx="5">
                  <c:v>3.4000000000000002E-2</c:v>
                </c:pt>
                <c:pt idx="6">
                  <c:v>4.0000000000000001E-3</c:v>
                </c:pt>
                <c:pt idx="7">
                  <c:v>1.7999999999999999E-2</c:v>
                </c:pt>
                <c:pt idx="8">
                  <c:v>3.4000000000000002E-2</c:v>
                </c:pt>
                <c:pt idx="9">
                  <c:v>2E-3</c:v>
                </c:pt>
                <c:pt idx="10">
                  <c:v>8.0000000000000002E-3</c:v>
                </c:pt>
                <c:pt idx="11">
                  <c:v>1.9E-2</c:v>
                </c:pt>
                <c:pt idx="12">
                  <c:v>0</c:v>
                </c:pt>
                <c:pt idx="13">
                  <c:v>2E-3</c:v>
                </c:pt>
                <c:pt idx="14">
                  <c:v>6.0000000000000001E-3</c:v>
                </c:pt>
                <c:pt idx="15">
                  <c:v>0</c:v>
                </c:pt>
                <c:pt idx="16">
                  <c:v>0</c:v>
                </c:pt>
                <c:pt idx="17">
                  <c:v>2E-3</c:v>
                </c:pt>
                <c:pt idx="18">
                  <c:v>5.0000000000000001E-3</c:v>
                </c:pt>
                <c:pt idx="19">
                  <c:v>1.7000000000000001E-2</c:v>
                </c:pt>
                <c:pt idx="20">
                  <c:v>0.03</c:v>
                </c:pt>
              </c:numCache>
            </c:numRef>
          </c:val>
          <c:extLst>
            <c:ext xmlns:c16="http://schemas.microsoft.com/office/drawing/2014/chart" uri="{C3380CC4-5D6E-409C-BE32-E72D297353CC}">
              <c16:uniqueId val="{00000016-70A3-43A8-9406-7461ABDD4C90}"/>
            </c:ext>
          </c:extLst>
        </c:ser>
        <c:dLbls>
          <c:showLegendKey val="0"/>
          <c:showVal val="0"/>
          <c:showCatName val="0"/>
          <c:showSerName val="0"/>
          <c:showPercent val="0"/>
          <c:showBubbleSize val="0"/>
        </c:dLbls>
        <c:gapWidth val="150"/>
        <c:axId val="449393664"/>
        <c:axId val="448519488"/>
      </c:barChart>
      <c:catAx>
        <c:axId val="449393664"/>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6.4127777777777768E-3"/>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3396777777777778"/>
          <c:y val="6.0476190476190473E-3"/>
          <c:w val="0.35132065217391312"/>
          <c:h val="2.610555555555555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市区町村別_人間ドック受診率!$DY$4</c:f>
              <c:strCache>
                <c:ptCount val="1"/>
                <c:pt idx="0">
                  <c:v>人間ドック受診率(全体)</c:v>
                </c:pt>
              </c:strCache>
            </c:strRef>
          </c:tx>
          <c:spPr>
            <a:solidFill>
              <a:srgbClr val="B3A2C7"/>
            </a:solidFill>
            <a:ln>
              <a:noFill/>
            </a:ln>
          </c:spPr>
          <c:invertIfNegative val="0"/>
          <c:dLbls>
            <c:dLbl>
              <c:idx val="21"/>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79-4456-A74B-92EE199FA5E3}"/>
                </c:ext>
              </c:extLst>
            </c:dLbl>
            <c:dLbl>
              <c:idx val="22"/>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CE-438B-8C00-0BFC0B031FE4}"/>
                </c:ext>
              </c:extLst>
            </c:dLbl>
            <c:dLbl>
              <c:idx val="23"/>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79-4456-A74B-92EE199FA5E3}"/>
                </c:ext>
              </c:extLst>
            </c:dLbl>
            <c:dLbl>
              <c:idx val="24"/>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4D-4F83-A409-22297B81E6CD}"/>
                </c:ext>
              </c:extLst>
            </c:dLbl>
            <c:dLbl>
              <c:idx val="25"/>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4D-4F83-A409-22297B81E6CD}"/>
                </c:ext>
              </c:extLst>
            </c:dLbl>
            <c:dLbl>
              <c:idx val="26"/>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4D-4F83-A409-22297B81E6CD}"/>
                </c:ext>
              </c:extLst>
            </c:dLbl>
            <c:dLbl>
              <c:idx val="27"/>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CE-438B-8C00-0BFC0B031FE4}"/>
                </c:ext>
              </c:extLst>
            </c:dLbl>
            <c:dLbl>
              <c:idx val="28"/>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6CE-438B-8C00-0BFC0B031FE4}"/>
                </c:ext>
              </c:extLst>
            </c:dLbl>
            <c:dLbl>
              <c:idx val="29"/>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79-4456-A74B-92EE199FA5E3}"/>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市区町村別_人間ドック受診率!$DX$6:$DX$48</c:f>
              <c:strCache>
                <c:ptCount val="43"/>
                <c:pt idx="0">
                  <c:v>泉南市</c:v>
                </c:pt>
                <c:pt idx="1">
                  <c:v>箕面市</c:v>
                </c:pt>
                <c:pt idx="2">
                  <c:v>岬町</c:v>
                </c:pt>
                <c:pt idx="3">
                  <c:v>太子町</c:v>
                </c:pt>
                <c:pt idx="4">
                  <c:v>熊取町</c:v>
                </c:pt>
                <c:pt idx="5">
                  <c:v>千早赤阪村</c:v>
                </c:pt>
                <c:pt idx="6">
                  <c:v>和泉市</c:v>
                </c:pt>
                <c:pt idx="7">
                  <c:v>堺市</c:v>
                </c:pt>
                <c:pt idx="8">
                  <c:v>河南町</c:v>
                </c:pt>
                <c:pt idx="9">
                  <c:v>交野市</c:v>
                </c:pt>
                <c:pt idx="10">
                  <c:v>富田林市</c:v>
                </c:pt>
                <c:pt idx="11">
                  <c:v>大東市</c:v>
                </c:pt>
                <c:pt idx="12">
                  <c:v>高石市</c:v>
                </c:pt>
                <c:pt idx="13">
                  <c:v>羽曳野市</c:v>
                </c:pt>
                <c:pt idx="14">
                  <c:v>阪南市</c:v>
                </c:pt>
                <c:pt idx="15">
                  <c:v>岸和田市</c:v>
                </c:pt>
                <c:pt idx="16">
                  <c:v>四條畷市</c:v>
                </c:pt>
                <c:pt idx="17">
                  <c:v>枚方市</c:v>
                </c:pt>
                <c:pt idx="18">
                  <c:v>高槻市</c:v>
                </c:pt>
                <c:pt idx="19">
                  <c:v>河内長野市</c:v>
                </c:pt>
                <c:pt idx="20">
                  <c:v>泉大津市</c:v>
                </c:pt>
                <c:pt idx="21">
                  <c:v>泉佐野市</c:v>
                </c:pt>
                <c:pt idx="22">
                  <c:v>豊能町</c:v>
                </c:pt>
                <c:pt idx="23">
                  <c:v>寝屋川市</c:v>
                </c:pt>
                <c:pt idx="24">
                  <c:v>島本町</c:v>
                </c:pt>
                <c:pt idx="25">
                  <c:v>藤井寺市</c:v>
                </c:pt>
                <c:pt idx="26">
                  <c:v>貝塚市</c:v>
                </c:pt>
                <c:pt idx="27">
                  <c:v>柏原市</c:v>
                </c:pt>
                <c:pt idx="28">
                  <c:v>能勢町</c:v>
                </c:pt>
                <c:pt idx="29">
                  <c:v>松原市</c:v>
                </c:pt>
                <c:pt idx="30">
                  <c:v>大阪市</c:v>
                </c:pt>
                <c:pt idx="31">
                  <c:v>茨木市</c:v>
                </c:pt>
                <c:pt idx="32">
                  <c:v>大阪狭山市</c:v>
                </c:pt>
                <c:pt idx="33">
                  <c:v>吹田市</c:v>
                </c:pt>
                <c:pt idx="34">
                  <c:v>豊中市</c:v>
                </c:pt>
                <c:pt idx="35">
                  <c:v>守口市</c:v>
                </c:pt>
                <c:pt idx="36">
                  <c:v>池田市</c:v>
                </c:pt>
                <c:pt idx="37">
                  <c:v>忠岡町</c:v>
                </c:pt>
                <c:pt idx="38">
                  <c:v>東大阪市</c:v>
                </c:pt>
                <c:pt idx="39">
                  <c:v>田尻町</c:v>
                </c:pt>
                <c:pt idx="40">
                  <c:v>門真市</c:v>
                </c:pt>
                <c:pt idx="41">
                  <c:v>摂津市</c:v>
                </c:pt>
                <c:pt idx="42">
                  <c:v>八尾市</c:v>
                </c:pt>
              </c:strCache>
            </c:strRef>
          </c:cat>
          <c:val>
            <c:numRef>
              <c:f>市区町村別_人間ドック受診率!$DZ$6:$DZ$48</c:f>
              <c:numCache>
                <c:formatCode>0.0%</c:formatCode>
                <c:ptCount val="43"/>
                <c:pt idx="0">
                  <c:v>3.4000000000000002E-2</c:v>
                </c:pt>
                <c:pt idx="1">
                  <c:v>3.2000000000000001E-2</c:v>
                </c:pt>
                <c:pt idx="2">
                  <c:v>2.3E-2</c:v>
                </c:pt>
                <c:pt idx="3">
                  <c:v>2.1999999999999999E-2</c:v>
                </c:pt>
                <c:pt idx="4">
                  <c:v>2.1000000000000001E-2</c:v>
                </c:pt>
                <c:pt idx="5">
                  <c:v>0.02</c:v>
                </c:pt>
                <c:pt idx="6">
                  <c:v>1.6E-2</c:v>
                </c:pt>
                <c:pt idx="7">
                  <c:v>1.4999999999999999E-2</c:v>
                </c:pt>
                <c:pt idx="8">
                  <c:v>1.4999999999999999E-2</c:v>
                </c:pt>
                <c:pt idx="9">
                  <c:v>1.4999999999999999E-2</c:v>
                </c:pt>
                <c:pt idx="10">
                  <c:v>1.4E-2</c:v>
                </c:pt>
                <c:pt idx="11">
                  <c:v>1.4E-2</c:v>
                </c:pt>
                <c:pt idx="12">
                  <c:v>1.2999999999999999E-2</c:v>
                </c:pt>
                <c:pt idx="13">
                  <c:v>1.2E-2</c:v>
                </c:pt>
                <c:pt idx="14">
                  <c:v>1.2E-2</c:v>
                </c:pt>
                <c:pt idx="15">
                  <c:v>1.0999999999999999E-2</c:v>
                </c:pt>
                <c:pt idx="16">
                  <c:v>1.0999999999999999E-2</c:v>
                </c:pt>
                <c:pt idx="17">
                  <c:v>1.0999999999999999E-2</c:v>
                </c:pt>
                <c:pt idx="18">
                  <c:v>0.01</c:v>
                </c:pt>
                <c:pt idx="19">
                  <c:v>8.9999999999999993E-3</c:v>
                </c:pt>
                <c:pt idx="20">
                  <c:v>8.9999999999999993E-3</c:v>
                </c:pt>
                <c:pt idx="21">
                  <c:v>8.0000000000000002E-3</c:v>
                </c:pt>
                <c:pt idx="22">
                  <c:v>8.0000000000000002E-3</c:v>
                </c:pt>
                <c:pt idx="23">
                  <c:v>7.0000000000000001E-3</c:v>
                </c:pt>
                <c:pt idx="24">
                  <c:v>7.0000000000000001E-3</c:v>
                </c:pt>
                <c:pt idx="25">
                  <c:v>7.0000000000000001E-3</c:v>
                </c:pt>
                <c:pt idx="26">
                  <c:v>7.0000000000000001E-3</c:v>
                </c:pt>
                <c:pt idx="27">
                  <c:v>7.0000000000000001E-3</c:v>
                </c:pt>
                <c:pt idx="28">
                  <c:v>7.0000000000000001E-3</c:v>
                </c:pt>
                <c:pt idx="29">
                  <c:v>7.0000000000000001E-3</c:v>
                </c:pt>
                <c:pt idx="30">
                  <c:v>6.0000000000000001E-3</c:v>
                </c:pt>
                <c:pt idx="31">
                  <c:v>6.0000000000000001E-3</c:v>
                </c:pt>
                <c:pt idx="32">
                  <c:v>5.0000000000000001E-3</c:v>
                </c:pt>
                <c:pt idx="33">
                  <c:v>5.0000000000000001E-3</c:v>
                </c:pt>
                <c:pt idx="34">
                  <c:v>5.0000000000000001E-3</c:v>
                </c:pt>
                <c:pt idx="35">
                  <c:v>5.0000000000000001E-3</c:v>
                </c:pt>
                <c:pt idx="36">
                  <c:v>4.0000000000000001E-3</c:v>
                </c:pt>
                <c:pt idx="37">
                  <c:v>4.0000000000000001E-3</c:v>
                </c:pt>
                <c:pt idx="38">
                  <c:v>4.0000000000000001E-3</c:v>
                </c:pt>
                <c:pt idx="39">
                  <c:v>4.0000000000000001E-3</c:v>
                </c:pt>
                <c:pt idx="40">
                  <c:v>3.0000000000000001E-3</c:v>
                </c:pt>
                <c:pt idx="41">
                  <c:v>3.0000000000000001E-3</c:v>
                </c:pt>
                <c:pt idx="42">
                  <c:v>2E-3</c:v>
                </c:pt>
              </c:numCache>
            </c:numRef>
          </c:val>
          <c:extLst>
            <c:ext xmlns:c16="http://schemas.microsoft.com/office/drawing/2014/chart" uri="{C3380CC4-5D6E-409C-BE32-E72D297353CC}">
              <c16:uniqueId val="{00000016-E6CE-438B-8C00-0BFC0B031FE4}"/>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7-E6CE-438B-8C00-0BFC0B031FE4}"/>
              </c:ext>
            </c:extLst>
          </c:dPt>
          <c:dLbls>
            <c:dLbl>
              <c:idx val="0"/>
              <c:layout>
                <c:manualLayout>
                  <c:x val="3.3743961352657004E-2"/>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E6CE-438B-8C00-0BFC0B031F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市区町村別_人間ドック受診率!$EN$6:$EN$48</c:f>
              <c:numCache>
                <c:formatCode>0.0%</c:formatCode>
                <c:ptCount val="43"/>
                <c:pt idx="0">
                  <c:v>8.9999999999999993E-3</c:v>
                </c:pt>
                <c:pt idx="1">
                  <c:v>8.9999999999999993E-3</c:v>
                </c:pt>
                <c:pt idx="2">
                  <c:v>8.9999999999999993E-3</c:v>
                </c:pt>
                <c:pt idx="3">
                  <c:v>8.9999999999999993E-3</c:v>
                </c:pt>
                <c:pt idx="4">
                  <c:v>8.9999999999999993E-3</c:v>
                </c:pt>
                <c:pt idx="5">
                  <c:v>8.9999999999999993E-3</c:v>
                </c:pt>
                <c:pt idx="6">
                  <c:v>8.9999999999999993E-3</c:v>
                </c:pt>
                <c:pt idx="7">
                  <c:v>8.9999999999999993E-3</c:v>
                </c:pt>
                <c:pt idx="8">
                  <c:v>8.9999999999999993E-3</c:v>
                </c:pt>
                <c:pt idx="9">
                  <c:v>8.9999999999999993E-3</c:v>
                </c:pt>
                <c:pt idx="10">
                  <c:v>8.9999999999999993E-3</c:v>
                </c:pt>
                <c:pt idx="11">
                  <c:v>8.9999999999999993E-3</c:v>
                </c:pt>
                <c:pt idx="12">
                  <c:v>8.9999999999999993E-3</c:v>
                </c:pt>
                <c:pt idx="13">
                  <c:v>8.9999999999999993E-3</c:v>
                </c:pt>
                <c:pt idx="14">
                  <c:v>8.9999999999999993E-3</c:v>
                </c:pt>
                <c:pt idx="15">
                  <c:v>8.9999999999999993E-3</c:v>
                </c:pt>
                <c:pt idx="16">
                  <c:v>8.9999999999999993E-3</c:v>
                </c:pt>
                <c:pt idx="17">
                  <c:v>8.9999999999999993E-3</c:v>
                </c:pt>
                <c:pt idx="18">
                  <c:v>8.9999999999999993E-3</c:v>
                </c:pt>
                <c:pt idx="19">
                  <c:v>8.9999999999999993E-3</c:v>
                </c:pt>
                <c:pt idx="20">
                  <c:v>8.9999999999999993E-3</c:v>
                </c:pt>
                <c:pt idx="21">
                  <c:v>8.9999999999999993E-3</c:v>
                </c:pt>
                <c:pt idx="22">
                  <c:v>8.9999999999999993E-3</c:v>
                </c:pt>
                <c:pt idx="23">
                  <c:v>8.9999999999999993E-3</c:v>
                </c:pt>
                <c:pt idx="24">
                  <c:v>8.9999999999999993E-3</c:v>
                </c:pt>
                <c:pt idx="25">
                  <c:v>8.9999999999999993E-3</c:v>
                </c:pt>
                <c:pt idx="26">
                  <c:v>8.9999999999999993E-3</c:v>
                </c:pt>
                <c:pt idx="27">
                  <c:v>8.9999999999999993E-3</c:v>
                </c:pt>
                <c:pt idx="28">
                  <c:v>8.9999999999999993E-3</c:v>
                </c:pt>
                <c:pt idx="29">
                  <c:v>8.9999999999999993E-3</c:v>
                </c:pt>
                <c:pt idx="30">
                  <c:v>8.9999999999999993E-3</c:v>
                </c:pt>
                <c:pt idx="31">
                  <c:v>8.9999999999999993E-3</c:v>
                </c:pt>
                <c:pt idx="32">
                  <c:v>8.9999999999999993E-3</c:v>
                </c:pt>
                <c:pt idx="33">
                  <c:v>8.9999999999999993E-3</c:v>
                </c:pt>
                <c:pt idx="34">
                  <c:v>8.9999999999999993E-3</c:v>
                </c:pt>
                <c:pt idx="35">
                  <c:v>8.9999999999999993E-3</c:v>
                </c:pt>
                <c:pt idx="36">
                  <c:v>8.9999999999999993E-3</c:v>
                </c:pt>
                <c:pt idx="37">
                  <c:v>8.9999999999999993E-3</c:v>
                </c:pt>
                <c:pt idx="38">
                  <c:v>8.9999999999999993E-3</c:v>
                </c:pt>
                <c:pt idx="39">
                  <c:v>8.9999999999999993E-3</c:v>
                </c:pt>
                <c:pt idx="40">
                  <c:v>8.9999999999999993E-3</c:v>
                </c:pt>
                <c:pt idx="41">
                  <c:v>8.9999999999999993E-3</c:v>
                </c:pt>
                <c:pt idx="42">
                  <c:v>8.9999999999999993E-3</c:v>
                </c:pt>
              </c:numCache>
            </c:numRef>
          </c:xVal>
          <c:yVal>
            <c:numRef>
              <c:f>市区町村別_人間ドック受診率!$EX$6:$EX$48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19-E6CE-438B-8C00-0BFC0B031FE4}"/>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市区町村別_人間ドック受診率!$EC$5</c:f>
              <c:strCache>
                <c:ptCount val="1"/>
                <c:pt idx="0">
                  <c:v>前年度との差分(人間ドック受診率(全体))</c:v>
                </c:pt>
              </c:strCache>
            </c:strRef>
          </c:tx>
          <c:spPr>
            <a:solidFill>
              <a:schemeClr val="accent1"/>
            </a:solidFill>
            <a:ln>
              <a:noFill/>
            </a:ln>
          </c:spPr>
          <c:invertIfNegative val="0"/>
          <c:dLbls>
            <c:dLbl>
              <c:idx val="0"/>
              <c:layout>
                <c:manualLayout>
                  <c:x val="-3.0676328502415458E-3"/>
                  <c:y val="1.84786225122118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8E-45C9-8DC1-F4AEFE963A94}"/>
                </c:ext>
              </c:extLst>
            </c:dLbl>
            <c:dLbl>
              <c:idx val="1"/>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8E-45C9-8DC1-F4AEFE963A94}"/>
                </c:ext>
              </c:extLst>
            </c:dLbl>
            <c:dLbl>
              <c:idx val="2"/>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8E-45C9-8DC1-F4AEFE963A94}"/>
                </c:ext>
              </c:extLst>
            </c:dLbl>
            <c:dLbl>
              <c:idx val="3"/>
              <c:layout>
                <c:manualLayout>
                  <c:x val="-3.067028985507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8E-45C9-8DC1-F4AEFE963A94}"/>
                </c:ext>
              </c:extLst>
            </c:dLbl>
            <c:dLbl>
              <c:idx val="4"/>
              <c:layout>
                <c:manualLayout>
                  <c:x val="-2.70809178743961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8E-45C9-8DC1-F4AEFE963A94}"/>
                </c:ext>
              </c:extLst>
            </c:dLbl>
            <c:dLbl>
              <c:idx val="5"/>
              <c:layout>
                <c:manualLayout>
                  <c:x val="-1.890217391304347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8E-45C9-8DC1-F4AEFE963A94}"/>
                </c:ext>
              </c:extLst>
            </c:dLbl>
            <c:dLbl>
              <c:idx val="6"/>
              <c:layout>
                <c:manualLayout>
                  <c:x val="-3.54384057971014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08E-45C9-8DC1-F4AEFE963A94}"/>
                </c:ext>
              </c:extLst>
            </c:dLbl>
            <c:dLbl>
              <c:idx val="7"/>
              <c:layout>
                <c:manualLayout>
                  <c:x val="-3.2600241545893719E-3"/>
                  <c:y val="-2.0157936507936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8E-45C9-8DC1-F4AEFE963A94}"/>
                </c:ext>
              </c:extLst>
            </c:dLbl>
            <c:dLbl>
              <c:idx val="8"/>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8E-45C9-8DC1-F4AEFE963A94}"/>
                </c:ext>
              </c:extLst>
            </c:dLbl>
            <c:dLbl>
              <c:idx val="9"/>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8E-45C9-8DC1-F4AEFE963A94}"/>
                </c:ext>
              </c:extLst>
            </c:dLbl>
            <c:dLbl>
              <c:idx val="10"/>
              <c:layout>
                <c:manualLayout>
                  <c:x val="-2.80688405797101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08E-45C9-8DC1-F4AEFE963A94}"/>
                </c:ext>
              </c:extLst>
            </c:dLbl>
            <c:dLbl>
              <c:idx val="11"/>
              <c:layout>
                <c:manualLayout>
                  <c:x val="-3.16666666666666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08E-45C9-8DC1-F4AEFE963A94}"/>
                </c:ext>
              </c:extLst>
            </c:dLbl>
            <c:dLbl>
              <c:idx val="12"/>
              <c:layout>
                <c:manualLayout>
                  <c:x val="-4.13997584541062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08E-45C9-8DC1-F4AEFE963A94}"/>
                </c:ext>
              </c:extLst>
            </c:dLbl>
            <c:dLbl>
              <c:idx val="13"/>
              <c:layout>
                <c:manualLayout>
                  <c:x val="-2.46533816425120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08E-45C9-8DC1-F4AEFE963A94}"/>
                </c:ext>
              </c:extLst>
            </c:dLbl>
            <c:dLbl>
              <c:idx val="14"/>
              <c:layout>
                <c:manualLayout>
                  <c:x val="-4.34396135265711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08E-45C9-8DC1-F4AEFE963A94}"/>
                </c:ext>
              </c:extLst>
            </c:dLbl>
            <c:dLbl>
              <c:idx val="15"/>
              <c:layout>
                <c:manualLayout>
                  <c:x val="-1.887077294685934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08E-45C9-8DC1-F4AEFE963A94}"/>
                </c:ext>
              </c:extLst>
            </c:dLbl>
            <c:dLbl>
              <c:idx val="16"/>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08E-45C9-8DC1-F4AEFE963A94}"/>
                </c:ext>
              </c:extLst>
            </c:dLbl>
            <c:dLbl>
              <c:idx val="17"/>
              <c:layout>
                <c:manualLayout>
                  <c:x val="-2.92995169082125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08E-45C9-8DC1-F4AEFE963A94}"/>
                </c:ext>
              </c:extLst>
            </c:dLbl>
            <c:dLbl>
              <c:idx val="18"/>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08E-45C9-8DC1-F4AEFE963A94}"/>
                </c:ext>
              </c:extLst>
            </c:dLbl>
            <c:dLbl>
              <c:idx val="19"/>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08E-45C9-8DC1-F4AEFE963A94}"/>
                </c:ext>
              </c:extLst>
            </c:dLbl>
            <c:dLbl>
              <c:idx val="20"/>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08E-45C9-8DC1-F4AEFE963A94}"/>
                </c:ext>
              </c:extLst>
            </c:dLbl>
            <c:dLbl>
              <c:idx val="21"/>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08E-45C9-8DC1-F4AEFE963A94}"/>
                </c:ext>
              </c:extLst>
            </c:dLbl>
            <c:dLbl>
              <c:idx val="22"/>
              <c:layout>
                <c:manualLayout>
                  <c:x val="-2.82789855072458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08E-45C9-8DC1-F4AEFE963A94}"/>
                </c:ext>
              </c:extLst>
            </c:dLbl>
            <c:dLbl>
              <c:idx val="23"/>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08E-45C9-8DC1-F4AEFE963A94}"/>
                </c:ext>
              </c:extLst>
            </c:dLbl>
            <c:dLbl>
              <c:idx val="24"/>
              <c:layout>
                <c:manualLayout>
                  <c:x val="-4.7643719806763282E-3"/>
                  <c:y val="7.936507929116488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08E-45C9-8DC1-F4AEFE963A94}"/>
                </c:ext>
              </c:extLst>
            </c:dLbl>
            <c:dLbl>
              <c:idx val="25"/>
              <c:layout>
                <c:manualLayout>
                  <c:x val="-3.2299516908211997E-3"/>
                  <c:y val="2.380952381691525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08E-45C9-8DC1-F4AEFE963A94}"/>
                </c:ext>
              </c:extLst>
            </c:dLbl>
            <c:dLbl>
              <c:idx val="26"/>
              <c:layout>
                <c:manualLayout>
                  <c:x val="-3.2305555555555555E-3"/>
                  <c:y val="7.936507936507937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08E-45C9-8DC1-F4AEFE963A94}"/>
                </c:ext>
              </c:extLst>
            </c:dLbl>
            <c:dLbl>
              <c:idx val="27"/>
              <c:layout>
                <c:manualLayout>
                  <c:x val="-2.79528985507246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08E-45C9-8DC1-F4AEFE963A94}"/>
                </c:ext>
              </c:extLst>
            </c:dLbl>
            <c:dLbl>
              <c:idx val="28"/>
              <c:layout>
                <c:manualLayout>
                  <c:x val="-2.09432367149764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08E-45C9-8DC1-F4AEFE963A94}"/>
                </c:ext>
              </c:extLst>
            </c:dLbl>
            <c:dLbl>
              <c:idx val="29"/>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08E-45C9-8DC1-F4AEFE963A94}"/>
                </c:ext>
              </c:extLst>
            </c:dLbl>
            <c:dLbl>
              <c:idx val="30"/>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08E-45C9-8DC1-F4AEFE963A94}"/>
                </c:ext>
              </c:extLst>
            </c:dLbl>
            <c:dLbl>
              <c:idx val="31"/>
              <c:layout>
                <c:manualLayout>
                  <c:x val="-3.7620772946859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08E-45C9-8DC1-F4AEFE963A94}"/>
                </c:ext>
              </c:extLst>
            </c:dLbl>
            <c:dLbl>
              <c:idx val="32"/>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08E-45C9-8DC1-F4AEFE963A94}"/>
                </c:ext>
              </c:extLst>
            </c:dLbl>
            <c:dLbl>
              <c:idx val="33"/>
              <c:layout>
                <c:manualLayout>
                  <c:x val="-2.70809178743961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08E-45C9-8DC1-F4AEFE963A94}"/>
                </c:ext>
              </c:extLst>
            </c:dLbl>
            <c:dLbl>
              <c:idx val="34"/>
              <c:layout>
                <c:manualLayout>
                  <c:x val="-3.2711352657004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08E-45C9-8DC1-F4AEFE963A94}"/>
                </c:ext>
              </c:extLst>
            </c:dLbl>
            <c:dLbl>
              <c:idx val="35"/>
              <c:layout>
                <c:manualLayout>
                  <c:x val="-4.568357487922705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08E-45C9-8DC1-F4AEFE963A94}"/>
                </c:ext>
              </c:extLst>
            </c:dLbl>
            <c:dLbl>
              <c:idx val="36"/>
              <c:layout>
                <c:manualLayout>
                  <c:x val="-3.0350241545894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08E-45C9-8DC1-F4AEFE963A94}"/>
                </c:ext>
              </c:extLst>
            </c:dLbl>
            <c:dLbl>
              <c:idx val="37"/>
              <c:layout>
                <c:manualLayout>
                  <c:x val="-4.5688405797101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08E-45C9-8DC1-F4AEFE963A94}"/>
                </c:ext>
              </c:extLst>
            </c:dLbl>
            <c:dLbl>
              <c:idx val="38"/>
              <c:layout>
                <c:manualLayout>
                  <c:x val="-1.87234299516913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08E-45C9-8DC1-F4AEFE963A94}"/>
                </c:ext>
              </c:extLst>
            </c:dLbl>
            <c:dLbl>
              <c:idx val="39"/>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08E-45C9-8DC1-F4AEFE963A94}"/>
                </c:ext>
              </c:extLst>
            </c:dLbl>
            <c:dLbl>
              <c:idx val="40"/>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08E-45C9-8DC1-F4AEFE963A94}"/>
                </c:ext>
              </c:extLst>
            </c:dLbl>
            <c:dLbl>
              <c:idx val="41"/>
              <c:layout>
                <c:manualLayout>
                  <c:x val="-3.06763285024160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08E-45C9-8DC1-F4AEFE963A94}"/>
                </c:ext>
              </c:extLst>
            </c:dLbl>
            <c:dLbl>
              <c:idx val="42"/>
              <c:layout>
                <c:manualLayout>
                  <c:x val="-3.627657004830918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08E-45C9-8DC1-F4AEFE963A94}"/>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08E-45C9-8DC1-F4AEFE963A94}"/>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08E-45C9-8DC1-F4AEFE963A94}"/>
                </c:ext>
              </c:extLst>
            </c:dLbl>
            <c:numFmt formatCode="#,##0.0_ ;[Red]\-#,##0.0\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市区町村別_人間ドック受診率!$DX$6:$DX$48</c:f>
              <c:strCache>
                <c:ptCount val="43"/>
                <c:pt idx="0">
                  <c:v>泉南市</c:v>
                </c:pt>
                <c:pt idx="1">
                  <c:v>箕面市</c:v>
                </c:pt>
                <c:pt idx="2">
                  <c:v>岬町</c:v>
                </c:pt>
                <c:pt idx="3">
                  <c:v>太子町</c:v>
                </c:pt>
                <c:pt idx="4">
                  <c:v>熊取町</c:v>
                </c:pt>
                <c:pt idx="5">
                  <c:v>千早赤阪村</c:v>
                </c:pt>
                <c:pt idx="6">
                  <c:v>和泉市</c:v>
                </c:pt>
                <c:pt idx="7">
                  <c:v>堺市</c:v>
                </c:pt>
                <c:pt idx="8">
                  <c:v>河南町</c:v>
                </c:pt>
                <c:pt idx="9">
                  <c:v>交野市</c:v>
                </c:pt>
                <c:pt idx="10">
                  <c:v>富田林市</c:v>
                </c:pt>
                <c:pt idx="11">
                  <c:v>大東市</c:v>
                </c:pt>
                <c:pt idx="12">
                  <c:v>高石市</c:v>
                </c:pt>
                <c:pt idx="13">
                  <c:v>羽曳野市</c:v>
                </c:pt>
                <c:pt idx="14">
                  <c:v>阪南市</c:v>
                </c:pt>
                <c:pt idx="15">
                  <c:v>岸和田市</c:v>
                </c:pt>
                <c:pt idx="16">
                  <c:v>四條畷市</c:v>
                </c:pt>
                <c:pt idx="17">
                  <c:v>枚方市</c:v>
                </c:pt>
                <c:pt idx="18">
                  <c:v>高槻市</c:v>
                </c:pt>
                <c:pt idx="19">
                  <c:v>河内長野市</c:v>
                </c:pt>
                <c:pt idx="20">
                  <c:v>泉大津市</c:v>
                </c:pt>
                <c:pt idx="21">
                  <c:v>泉佐野市</c:v>
                </c:pt>
                <c:pt idx="22">
                  <c:v>豊能町</c:v>
                </c:pt>
                <c:pt idx="23">
                  <c:v>寝屋川市</c:v>
                </c:pt>
                <c:pt idx="24">
                  <c:v>島本町</c:v>
                </c:pt>
                <c:pt idx="25">
                  <c:v>藤井寺市</c:v>
                </c:pt>
                <c:pt idx="26">
                  <c:v>貝塚市</c:v>
                </c:pt>
                <c:pt idx="27">
                  <c:v>柏原市</c:v>
                </c:pt>
                <c:pt idx="28">
                  <c:v>能勢町</c:v>
                </c:pt>
                <c:pt idx="29">
                  <c:v>松原市</c:v>
                </c:pt>
                <c:pt idx="30">
                  <c:v>大阪市</c:v>
                </c:pt>
                <c:pt idx="31">
                  <c:v>茨木市</c:v>
                </c:pt>
                <c:pt idx="32">
                  <c:v>大阪狭山市</c:v>
                </c:pt>
                <c:pt idx="33">
                  <c:v>吹田市</c:v>
                </c:pt>
                <c:pt idx="34">
                  <c:v>豊中市</c:v>
                </c:pt>
                <c:pt idx="35">
                  <c:v>守口市</c:v>
                </c:pt>
                <c:pt idx="36">
                  <c:v>池田市</c:v>
                </c:pt>
                <c:pt idx="37">
                  <c:v>忠岡町</c:v>
                </c:pt>
                <c:pt idx="38">
                  <c:v>東大阪市</c:v>
                </c:pt>
                <c:pt idx="39">
                  <c:v>田尻町</c:v>
                </c:pt>
                <c:pt idx="40">
                  <c:v>門真市</c:v>
                </c:pt>
                <c:pt idx="41">
                  <c:v>摂津市</c:v>
                </c:pt>
                <c:pt idx="42">
                  <c:v>八尾市</c:v>
                </c:pt>
              </c:strCache>
            </c:strRef>
          </c:cat>
          <c:val>
            <c:numRef>
              <c:f>市区町村別_人間ドック受診率!$EC$6:$EC$48</c:f>
              <c:numCache>
                <c:formatCode>General</c:formatCode>
                <c:ptCount val="43"/>
                <c:pt idx="0">
                  <c:v>1.1000000000000003</c:v>
                </c:pt>
                <c:pt idx="1">
                  <c:v>0.7</c:v>
                </c:pt>
                <c:pt idx="2">
                  <c:v>1</c:v>
                </c:pt>
                <c:pt idx="3">
                  <c:v>0.7</c:v>
                </c:pt>
                <c:pt idx="4">
                  <c:v>0.6000000000000002</c:v>
                </c:pt>
                <c:pt idx="5">
                  <c:v>0.6</c:v>
                </c:pt>
                <c:pt idx="6">
                  <c:v>0.4</c:v>
                </c:pt>
                <c:pt idx="7">
                  <c:v>0.4</c:v>
                </c:pt>
                <c:pt idx="8">
                  <c:v>0.2</c:v>
                </c:pt>
                <c:pt idx="9">
                  <c:v>0.4</c:v>
                </c:pt>
                <c:pt idx="10">
                  <c:v>0.10000000000000009</c:v>
                </c:pt>
                <c:pt idx="11">
                  <c:v>0.4</c:v>
                </c:pt>
                <c:pt idx="12">
                  <c:v>0.4</c:v>
                </c:pt>
                <c:pt idx="13">
                  <c:v>0.3000000000000001</c:v>
                </c:pt>
                <c:pt idx="14">
                  <c:v>0.5</c:v>
                </c:pt>
                <c:pt idx="15">
                  <c:v>0.39999999999999991</c:v>
                </c:pt>
                <c:pt idx="16">
                  <c:v>0.2</c:v>
                </c:pt>
                <c:pt idx="17">
                  <c:v>0.29999999999999993</c:v>
                </c:pt>
                <c:pt idx="18">
                  <c:v>0.2</c:v>
                </c:pt>
                <c:pt idx="19">
                  <c:v>0.19999999999999993</c:v>
                </c:pt>
                <c:pt idx="20">
                  <c:v>0.19999999999999993</c:v>
                </c:pt>
                <c:pt idx="21">
                  <c:v>0.3</c:v>
                </c:pt>
                <c:pt idx="22">
                  <c:v>-9.9999999999999922E-2</c:v>
                </c:pt>
                <c:pt idx="23">
                  <c:v>0.3</c:v>
                </c:pt>
                <c:pt idx="24">
                  <c:v>0.3</c:v>
                </c:pt>
                <c:pt idx="25">
                  <c:v>0.3</c:v>
                </c:pt>
                <c:pt idx="26">
                  <c:v>0.2</c:v>
                </c:pt>
                <c:pt idx="27">
                  <c:v>0.4</c:v>
                </c:pt>
                <c:pt idx="28">
                  <c:v>0.2</c:v>
                </c:pt>
                <c:pt idx="29">
                  <c:v>0.3</c:v>
                </c:pt>
                <c:pt idx="30">
                  <c:v>0.2</c:v>
                </c:pt>
                <c:pt idx="31">
                  <c:v>0.2</c:v>
                </c:pt>
                <c:pt idx="32">
                  <c:v>0.1</c:v>
                </c:pt>
                <c:pt idx="33">
                  <c:v>0.1</c:v>
                </c:pt>
                <c:pt idx="34">
                  <c:v>0.2</c:v>
                </c:pt>
                <c:pt idx="35">
                  <c:v>0.2</c:v>
                </c:pt>
                <c:pt idx="36">
                  <c:v>0</c:v>
                </c:pt>
                <c:pt idx="37">
                  <c:v>0.2</c:v>
                </c:pt>
                <c:pt idx="38">
                  <c:v>0.1</c:v>
                </c:pt>
                <c:pt idx="39">
                  <c:v>0.1</c:v>
                </c:pt>
                <c:pt idx="40">
                  <c:v>0.1</c:v>
                </c:pt>
                <c:pt idx="41">
                  <c:v>0</c:v>
                </c:pt>
                <c:pt idx="42">
                  <c:v>0.1</c:v>
                </c:pt>
              </c:numCache>
            </c:numRef>
          </c:val>
          <c:extLst>
            <c:ext xmlns:c16="http://schemas.microsoft.com/office/drawing/2014/chart" uri="{C3380CC4-5D6E-409C-BE32-E72D297353CC}">
              <c16:uniqueId val="{0000002D-208E-45C9-8DC1-F4AEFE963A94}"/>
            </c:ext>
          </c:extLst>
        </c:ser>
        <c:dLbls>
          <c:showLegendKey val="0"/>
          <c:showVal val="0"/>
          <c:showCatName val="0"/>
          <c:showSerName val="0"/>
          <c:showPercent val="0"/>
          <c:showBubbleSize val="0"/>
        </c:dLbls>
        <c:gapWidth val="150"/>
        <c:axId val="449396224"/>
        <c:axId val="449176704"/>
      </c:barChart>
      <c:scatterChart>
        <c:scatterStyle val="lineMarker"/>
        <c:varyColors val="0"/>
        <c:ser>
          <c:idx val="1"/>
          <c:order val="1"/>
          <c:tx>
            <c:strRef>
              <c:f>市区町村別_人間ドック受診率!$B$80</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208E-45C9-8DC1-F4AEFE963A94}"/>
              </c:ext>
            </c:extLst>
          </c:dPt>
          <c:dLbls>
            <c:dLbl>
              <c:idx val="0"/>
              <c:layout>
                <c:manualLayout>
                  <c:x val="-0.16258454106280193"/>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208E-45C9-8DC1-F4AEFE963A94}"/>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市区町村別_人間ドック受診率!$EQ$6:$EQ$48</c:f>
              <c:numCache>
                <c:formatCode>General</c:formatCode>
                <c:ptCount val="43"/>
                <c:pt idx="0">
                  <c:v>0.29999999999999993</c:v>
                </c:pt>
                <c:pt idx="1">
                  <c:v>0.29999999999999993</c:v>
                </c:pt>
                <c:pt idx="2">
                  <c:v>0.29999999999999993</c:v>
                </c:pt>
                <c:pt idx="3">
                  <c:v>0.29999999999999993</c:v>
                </c:pt>
                <c:pt idx="4">
                  <c:v>0.29999999999999993</c:v>
                </c:pt>
                <c:pt idx="5">
                  <c:v>0.29999999999999993</c:v>
                </c:pt>
                <c:pt idx="6">
                  <c:v>0.29999999999999993</c:v>
                </c:pt>
                <c:pt idx="7">
                  <c:v>0.29999999999999993</c:v>
                </c:pt>
                <c:pt idx="8">
                  <c:v>0.29999999999999993</c:v>
                </c:pt>
                <c:pt idx="9">
                  <c:v>0.29999999999999993</c:v>
                </c:pt>
                <c:pt idx="10">
                  <c:v>0.29999999999999993</c:v>
                </c:pt>
                <c:pt idx="11">
                  <c:v>0.29999999999999993</c:v>
                </c:pt>
                <c:pt idx="12">
                  <c:v>0.29999999999999993</c:v>
                </c:pt>
                <c:pt idx="13">
                  <c:v>0.29999999999999993</c:v>
                </c:pt>
                <c:pt idx="14">
                  <c:v>0.29999999999999993</c:v>
                </c:pt>
                <c:pt idx="15">
                  <c:v>0.29999999999999993</c:v>
                </c:pt>
                <c:pt idx="16">
                  <c:v>0.29999999999999993</c:v>
                </c:pt>
                <c:pt idx="17">
                  <c:v>0.29999999999999993</c:v>
                </c:pt>
                <c:pt idx="18">
                  <c:v>0.29999999999999993</c:v>
                </c:pt>
                <c:pt idx="19">
                  <c:v>0.29999999999999993</c:v>
                </c:pt>
                <c:pt idx="20">
                  <c:v>0.29999999999999993</c:v>
                </c:pt>
                <c:pt idx="21">
                  <c:v>0.29999999999999993</c:v>
                </c:pt>
                <c:pt idx="22">
                  <c:v>0.29999999999999993</c:v>
                </c:pt>
                <c:pt idx="23">
                  <c:v>0.29999999999999993</c:v>
                </c:pt>
                <c:pt idx="24">
                  <c:v>0.29999999999999993</c:v>
                </c:pt>
                <c:pt idx="25">
                  <c:v>0.29999999999999993</c:v>
                </c:pt>
                <c:pt idx="26">
                  <c:v>0.29999999999999993</c:v>
                </c:pt>
                <c:pt idx="27">
                  <c:v>0.29999999999999993</c:v>
                </c:pt>
                <c:pt idx="28">
                  <c:v>0.29999999999999993</c:v>
                </c:pt>
                <c:pt idx="29">
                  <c:v>0.29999999999999993</c:v>
                </c:pt>
                <c:pt idx="30">
                  <c:v>0.29999999999999993</c:v>
                </c:pt>
                <c:pt idx="31">
                  <c:v>0.29999999999999993</c:v>
                </c:pt>
                <c:pt idx="32">
                  <c:v>0.29999999999999993</c:v>
                </c:pt>
                <c:pt idx="33">
                  <c:v>0.29999999999999993</c:v>
                </c:pt>
                <c:pt idx="34">
                  <c:v>0.29999999999999993</c:v>
                </c:pt>
                <c:pt idx="35">
                  <c:v>0.29999999999999993</c:v>
                </c:pt>
                <c:pt idx="36">
                  <c:v>0.29999999999999993</c:v>
                </c:pt>
                <c:pt idx="37">
                  <c:v>0.29999999999999993</c:v>
                </c:pt>
                <c:pt idx="38">
                  <c:v>0.29999999999999993</c:v>
                </c:pt>
                <c:pt idx="39">
                  <c:v>0.29999999999999993</c:v>
                </c:pt>
                <c:pt idx="40">
                  <c:v>0.29999999999999993</c:v>
                </c:pt>
                <c:pt idx="41">
                  <c:v>0.29999999999999993</c:v>
                </c:pt>
                <c:pt idx="42">
                  <c:v>0.29999999999999993</c:v>
                </c:pt>
              </c:numCache>
            </c:numRef>
          </c:xVal>
          <c:yVal>
            <c:numRef>
              <c:f>市区町村別_人間ドック受診率!$EX$6:$EX$48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208E-45C9-8DC1-F4AEFE963A94}"/>
            </c:ext>
          </c:extLst>
        </c:ser>
        <c:dLbls>
          <c:showLegendKey val="0"/>
          <c:showVal val="0"/>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low"/>
        <c:spPr>
          <a:ln>
            <a:solidFill>
              <a:srgbClr val="7F7F7F"/>
            </a:solidFill>
          </a:ln>
        </c:spPr>
        <c:crossAx val="449176704"/>
        <c:crossesAt val="0"/>
        <c:auto val="1"/>
        <c:lblAlgn val="ctr"/>
        <c:lblOffset val="100"/>
        <c:noMultiLvlLbl val="0"/>
      </c:catAx>
      <c:valAx>
        <c:axId val="4491767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987979207277458"/>
              <c:y val="2.4555603780864198E-2"/>
            </c:manualLayout>
          </c:layout>
          <c:overlay val="0"/>
        </c:title>
        <c:numFmt formatCode="#,##0.0_ ;[Red]\-#,##0.0\ "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General"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市区町村別_人間ドック受診率!$EF$5</c:f>
              <c:strCache>
                <c:ptCount val="1"/>
                <c:pt idx="0">
                  <c:v>自己負担割合1割</c:v>
                </c:pt>
              </c:strCache>
            </c:strRef>
          </c:tx>
          <c:spPr>
            <a:solidFill>
              <a:srgbClr val="B3A2C7"/>
            </a:solidFill>
            <a:ln>
              <a:noFill/>
            </a:ln>
          </c:spPr>
          <c:invertIfNegative val="0"/>
          <c:dLbls>
            <c:dLbl>
              <c:idx val="0"/>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5E-4CA1-BCF0-F18E7605C431}"/>
                </c:ext>
              </c:extLst>
            </c:dLbl>
            <c:dLbl>
              <c:idx val="3"/>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0E-4703-AAD0-108C8FEA53C6}"/>
                </c:ext>
              </c:extLst>
            </c:dLbl>
            <c:dLbl>
              <c:idx val="4"/>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5E-4CA1-BCF0-F18E7605C431}"/>
                </c:ext>
              </c:extLst>
            </c:dLbl>
            <c:dLbl>
              <c:idx val="5"/>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5E-4CA1-BCF0-F18E7605C431}"/>
                </c:ext>
              </c:extLst>
            </c:dLbl>
            <c:dLbl>
              <c:idx val="9"/>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D3-44A7-90AD-C7105316E15C}"/>
                </c:ext>
              </c:extLst>
            </c:dLbl>
            <c:dLbl>
              <c:idx val="11"/>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5E-4CA1-BCF0-F18E7605C431}"/>
                </c:ext>
              </c:extLst>
            </c:dLbl>
            <c:dLbl>
              <c:idx val="12"/>
              <c:layout>
                <c:manualLayout>
                  <c:x val="1.81249853319235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5E-4CA1-BCF0-F18E7605C431}"/>
                </c:ext>
              </c:extLst>
            </c:dLbl>
            <c:dLbl>
              <c:idx val="15"/>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15E-4CA1-BCF0-F18E7605C431}"/>
                </c:ext>
              </c:extLst>
            </c:dLbl>
            <c:dLbl>
              <c:idx val="16"/>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0E-4703-AAD0-108C8FEA53C6}"/>
                </c:ext>
              </c:extLst>
            </c:dLbl>
            <c:dLbl>
              <c:idx val="17"/>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5E-4CA1-BCF0-F18E7605C431}"/>
                </c:ext>
              </c:extLst>
            </c:dLbl>
            <c:dLbl>
              <c:idx val="21"/>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0E-4703-AAD0-108C8FEA53C6}"/>
                </c:ext>
              </c:extLst>
            </c:dLbl>
            <c:dLbl>
              <c:idx val="23"/>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0E-4703-AAD0-108C8FEA53C6}"/>
                </c:ext>
              </c:extLst>
            </c:dLbl>
            <c:dLbl>
              <c:idx val="24"/>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0E-4703-AAD0-108C8FEA53C6}"/>
                </c:ext>
              </c:extLst>
            </c:dLbl>
            <c:dLbl>
              <c:idx val="26"/>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C6-40F9-8A31-4A8762B072D4}"/>
                </c:ext>
              </c:extLst>
            </c:dLbl>
            <c:dLbl>
              <c:idx val="27"/>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5E-4CA1-BCF0-F18E7605C431}"/>
                </c:ext>
              </c:extLst>
            </c:dLbl>
            <c:dLbl>
              <c:idx val="29"/>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0E-4703-AAD0-108C8FEA53C6}"/>
                </c:ext>
              </c:extLst>
            </c:dLbl>
            <c:dLbl>
              <c:idx val="31"/>
              <c:layout>
                <c:manualLayout>
                  <c:x val="6.04166177730779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5E-4CA1-BCF0-F18E7605C431}"/>
                </c:ext>
              </c:extLst>
            </c:dLbl>
            <c:dLbl>
              <c:idx val="33"/>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5E-4CA1-BCF0-F18E7605C431}"/>
                </c:ext>
              </c:extLst>
            </c:dLbl>
            <c:dLbl>
              <c:idx val="36"/>
              <c:layout>
                <c:manualLayout>
                  <c:x val="1.40972108137182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C6-40F9-8A31-4A8762B072D4}"/>
                </c:ext>
              </c:extLst>
            </c:dLbl>
            <c:dLbl>
              <c:idx val="38"/>
              <c:layout>
                <c:manualLayout>
                  <c:x val="2.618053436833395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15E-4CA1-BCF0-F18E7605C431}"/>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市区町村別_人間ドック受診率!$EG$6:$EG$48</c:f>
              <c:numCache>
                <c:formatCode>0.0%</c:formatCode>
                <c:ptCount val="43"/>
                <c:pt idx="0">
                  <c:v>3.0000000000000001E-3</c:v>
                </c:pt>
                <c:pt idx="1">
                  <c:v>8.9999999999999993E-3</c:v>
                </c:pt>
                <c:pt idx="2">
                  <c:v>6.0000000000000001E-3</c:v>
                </c:pt>
                <c:pt idx="3">
                  <c:v>2E-3</c:v>
                </c:pt>
                <c:pt idx="4">
                  <c:v>2E-3</c:v>
                </c:pt>
                <c:pt idx="5">
                  <c:v>2E-3</c:v>
                </c:pt>
                <c:pt idx="6">
                  <c:v>5.0000000000000001E-3</c:v>
                </c:pt>
                <c:pt idx="7">
                  <c:v>5.0000000000000001E-3</c:v>
                </c:pt>
                <c:pt idx="8">
                  <c:v>4.0000000000000001E-3</c:v>
                </c:pt>
                <c:pt idx="9">
                  <c:v>2E-3</c:v>
                </c:pt>
                <c:pt idx="10">
                  <c:v>4.0000000000000001E-3</c:v>
                </c:pt>
                <c:pt idx="11">
                  <c:v>2E-3</c:v>
                </c:pt>
                <c:pt idx="12">
                  <c:v>1E-3</c:v>
                </c:pt>
                <c:pt idx="13">
                  <c:v>5.0000000000000001E-3</c:v>
                </c:pt>
                <c:pt idx="14">
                  <c:v>8.9999999999999993E-3</c:v>
                </c:pt>
                <c:pt idx="15">
                  <c:v>3.0000000000000001E-3</c:v>
                </c:pt>
                <c:pt idx="16">
                  <c:v>3.0000000000000001E-3</c:v>
                </c:pt>
                <c:pt idx="17">
                  <c:v>3.0000000000000001E-3</c:v>
                </c:pt>
                <c:pt idx="18">
                  <c:v>8.9999999999999993E-3</c:v>
                </c:pt>
                <c:pt idx="19">
                  <c:v>0.01</c:v>
                </c:pt>
                <c:pt idx="20">
                  <c:v>1.7999999999999999E-2</c:v>
                </c:pt>
                <c:pt idx="21">
                  <c:v>3.0000000000000001E-3</c:v>
                </c:pt>
                <c:pt idx="22">
                  <c:v>6.0000000000000001E-3</c:v>
                </c:pt>
                <c:pt idx="23">
                  <c:v>2E-3</c:v>
                </c:pt>
                <c:pt idx="24">
                  <c:v>2E-3</c:v>
                </c:pt>
                <c:pt idx="25">
                  <c:v>8.0000000000000002E-3</c:v>
                </c:pt>
                <c:pt idx="26">
                  <c:v>2E-3</c:v>
                </c:pt>
                <c:pt idx="27">
                  <c:v>2E-3</c:v>
                </c:pt>
                <c:pt idx="28">
                  <c:v>2.3E-2</c:v>
                </c:pt>
                <c:pt idx="29">
                  <c:v>3.0000000000000001E-3</c:v>
                </c:pt>
                <c:pt idx="30">
                  <c:v>5.0000000000000001E-3</c:v>
                </c:pt>
                <c:pt idx="31">
                  <c:v>3.0000000000000001E-3</c:v>
                </c:pt>
                <c:pt idx="32">
                  <c:v>7.0000000000000001E-3</c:v>
                </c:pt>
                <c:pt idx="33">
                  <c:v>2E-3</c:v>
                </c:pt>
                <c:pt idx="34">
                  <c:v>4.0000000000000001E-3</c:v>
                </c:pt>
                <c:pt idx="35">
                  <c:v>4.0000000000000001E-3</c:v>
                </c:pt>
                <c:pt idx="36">
                  <c:v>2E-3</c:v>
                </c:pt>
                <c:pt idx="37">
                  <c:v>1.4E-2</c:v>
                </c:pt>
                <c:pt idx="38">
                  <c:v>0</c:v>
                </c:pt>
                <c:pt idx="39">
                  <c:v>1.9E-2</c:v>
                </c:pt>
                <c:pt idx="40">
                  <c:v>8.0000000000000002E-3</c:v>
                </c:pt>
                <c:pt idx="41">
                  <c:v>6.0000000000000001E-3</c:v>
                </c:pt>
                <c:pt idx="42">
                  <c:v>6.0000000000000001E-3</c:v>
                </c:pt>
              </c:numCache>
            </c:numRef>
          </c:val>
          <c:extLst>
            <c:ext xmlns:c16="http://schemas.microsoft.com/office/drawing/2014/chart" uri="{C3380CC4-5D6E-409C-BE32-E72D297353CC}">
              <c16:uniqueId val="{00000016-B15E-4CA1-BCF0-F18E7605C431}"/>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7-B15E-4CA1-BCF0-F18E7605C431}"/>
              </c:ext>
            </c:extLst>
          </c:dPt>
          <c:dLbls>
            <c:dLbl>
              <c:idx val="0"/>
              <c:layout>
                <c:manualLayout>
                  <c:x val="0.11127139398421743"/>
                  <c:y val="-0.8980744581046707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B15E-4CA1-BCF0-F18E7605C4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市区町村別_人間ドック受診率!$ES$6:$ES$48</c:f>
              <c:numCache>
                <c:formatCode>0.0%</c:formatCode>
                <c:ptCount val="43"/>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pt idx="8">
                  <c:v>5.0000000000000001E-3</c:v>
                </c:pt>
                <c:pt idx="9">
                  <c:v>5.0000000000000001E-3</c:v>
                </c:pt>
                <c:pt idx="10">
                  <c:v>5.0000000000000001E-3</c:v>
                </c:pt>
                <c:pt idx="11">
                  <c:v>5.0000000000000001E-3</c:v>
                </c:pt>
                <c:pt idx="12">
                  <c:v>5.0000000000000001E-3</c:v>
                </c:pt>
                <c:pt idx="13">
                  <c:v>5.0000000000000001E-3</c:v>
                </c:pt>
                <c:pt idx="14">
                  <c:v>5.0000000000000001E-3</c:v>
                </c:pt>
                <c:pt idx="15">
                  <c:v>5.0000000000000001E-3</c:v>
                </c:pt>
                <c:pt idx="16">
                  <c:v>5.0000000000000001E-3</c:v>
                </c:pt>
                <c:pt idx="17">
                  <c:v>5.0000000000000001E-3</c:v>
                </c:pt>
                <c:pt idx="18">
                  <c:v>5.0000000000000001E-3</c:v>
                </c:pt>
                <c:pt idx="19">
                  <c:v>5.0000000000000001E-3</c:v>
                </c:pt>
                <c:pt idx="20">
                  <c:v>5.0000000000000001E-3</c:v>
                </c:pt>
                <c:pt idx="21">
                  <c:v>5.0000000000000001E-3</c:v>
                </c:pt>
                <c:pt idx="22">
                  <c:v>5.0000000000000001E-3</c:v>
                </c:pt>
                <c:pt idx="23">
                  <c:v>5.0000000000000001E-3</c:v>
                </c:pt>
                <c:pt idx="24">
                  <c:v>5.0000000000000001E-3</c:v>
                </c:pt>
                <c:pt idx="25">
                  <c:v>5.0000000000000001E-3</c:v>
                </c:pt>
                <c:pt idx="26">
                  <c:v>5.0000000000000001E-3</c:v>
                </c:pt>
                <c:pt idx="27">
                  <c:v>5.0000000000000001E-3</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numCache>
            </c:numRef>
          </c:xVal>
          <c:yVal>
            <c:numRef>
              <c:f>市区町村別_人間ドック受診率!$EX$6:$EX$48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19-B15E-4CA1-BCF0-F18E7605C431}"/>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ax val="0.1200000000000000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majorUnit val="1.0000000000000002E-2"/>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市区町村別_人間ドック受診率!$EJ$5</c:f>
              <c:strCache>
                <c:ptCount val="1"/>
                <c:pt idx="0">
                  <c:v>自己負担割合3割</c:v>
                </c:pt>
              </c:strCache>
            </c:strRef>
          </c:tx>
          <c:spPr>
            <a:solidFill>
              <a:schemeClr val="accent6">
                <a:lumMod val="60000"/>
                <a:lumOff val="40000"/>
              </a:schemeClr>
            </a:solidFill>
            <a:ln>
              <a:noFill/>
            </a:ln>
          </c:spPr>
          <c:invertIfNegative val="0"/>
          <c:dLbls>
            <c:dLbl>
              <c:idx val="9"/>
              <c:layout>
                <c:manualLayout>
                  <c:x val="6.03928196266202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5B-4187-AD5F-B849F2A2165A}"/>
                </c:ext>
              </c:extLst>
            </c:dLbl>
            <c:dLbl>
              <c:idx val="11"/>
              <c:layout>
                <c:manualLayout>
                  <c:x val="-4.026187975108013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E2-4EC6-910B-B2A6E255BDBA}"/>
                </c:ext>
              </c:extLst>
            </c:dLbl>
            <c:dLbl>
              <c:idx val="17"/>
              <c:layout>
                <c:manualLayout>
                  <c:x val="2.01309398755399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E2-4EC6-910B-B2A6E255BDBA}"/>
                </c:ext>
              </c:extLst>
            </c:dLbl>
            <c:dLbl>
              <c:idx val="31"/>
              <c:layout>
                <c:manualLayout>
                  <c:x val="1.2078563925324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E2-4EC6-910B-B2A6E255BDBA}"/>
                </c:ext>
              </c:extLst>
            </c:dLbl>
            <c:dLbl>
              <c:idx val="32"/>
              <c:layout>
                <c:manualLayout>
                  <c:x val="3.824878576352613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E6-4F94-AC53-B8B56CB3C999}"/>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市区町村別_人間ドック受診率!$EK$6:$EK$48</c:f>
              <c:numCache>
                <c:formatCode>0.0%</c:formatCode>
                <c:ptCount val="43"/>
                <c:pt idx="0">
                  <c:v>2.1000000000000001E-2</c:v>
                </c:pt>
                <c:pt idx="1">
                  <c:v>4.4999999999999998E-2</c:v>
                </c:pt>
                <c:pt idx="2">
                  <c:v>3.5000000000000003E-2</c:v>
                </c:pt>
                <c:pt idx="3">
                  <c:v>1.7999999999999999E-2</c:v>
                </c:pt>
                <c:pt idx="4">
                  <c:v>1.6E-2</c:v>
                </c:pt>
                <c:pt idx="5">
                  <c:v>0.02</c:v>
                </c:pt>
                <c:pt idx="6">
                  <c:v>3.6999999999999998E-2</c:v>
                </c:pt>
                <c:pt idx="7">
                  <c:v>3.5000000000000003E-2</c:v>
                </c:pt>
                <c:pt idx="8">
                  <c:v>3.3000000000000002E-2</c:v>
                </c:pt>
                <c:pt idx="9">
                  <c:v>2.8000000000000001E-2</c:v>
                </c:pt>
                <c:pt idx="10">
                  <c:v>4.5999999999999999E-2</c:v>
                </c:pt>
                <c:pt idx="11">
                  <c:v>2.1999999999999999E-2</c:v>
                </c:pt>
                <c:pt idx="12">
                  <c:v>7.0000000000000001E-3</c:v>
                </c:pt>
                <c:pt idx="13">
                  <c:v>3.7999999999999999E-2</c:v>
                </c:pt>
                <c:pt idx="14">
                  <c:v>5.0999999999999997E-2</c:v>
                </c:pt>
                <c:pt idx="15">
                  <c:v>3.1E-2</c:v>
                </c:pt>
                <c:pt idx="16">
                  <c:v>3.5999999999999997E-2</c:v>
                </c:pt>
                <c:pt idx="17">
                  <c:v>2.5999999999999999E-2</c:v>
                </c:pt>
                <c:pt idx="18">
                  <c:v>3.5000000000000003E-2</c:v>
                </c:pt>
                <c:pt idx="19">
                  <c:v>4.2000000000000003E-2</c:v>
                </c:pt>
                <c:pt idx="20">
                  <c:v>7.9000000000000001E-2</c:v>
                </c:pt>
                <c:pt idx="21">
                  <c:v>3.4000000000000002E-2</c:v>
                </c:pt>
                <c:pt idx="22">
                  <c:v>4.1000000000000002E-2</c:v>
                </c:pt>
                <c:pt idx="23">
                  <c:v>1.2999999999999999E-2</c:v>
                </c:pt>
                <c:pt idx="24">
                  <c:v>1.6E-2</c:v>
                </c:pt>
                <c:pt idx="25">
                  <c:v>5.0999999999999997E-2</c:v>
                </c:pt>
                <c:pt idx="26">
                  <c:v>0.04</c:v>
                </c:pt>
                <c:pt idx="27">
                  <c:v>1.7000000000000001E-2</c:v>
                </c:pt>
                <c:pt idx="28">
                  <c:v>8.5999999999999993E-2</c:v>
                </c:pt>
                <c:pt idx="29">
                  <c:v>4.2999999999999997E-2</c:v>
                </c:pt>
                <c:pt idx="30">
                  <c:v>4.2999999999999997E-2</c:v>
                </c:pt>
                <c:pt idx="31">
                  <c:v>2.7E-2</c:v>
                </c:pt>
                <c:pt idx="32">
                  <c:v>2.3E-2</c:v>
                </c:pt>
                <c:pt idx="33">
                  <c:v>3.4000000000000002E-2</c:v>
                </c:pt>
                <c:pt idx="34">
                  <c:v>3.2000000000000001E-2</c:v>
                </c:pt>
                <c:pt idx="35">
                  <c:v>6.8000000000000005E-2</c:v>
                </c:pt>
                <c:pt idx="36">
                  <c:v>7.0000000000000001E-3</c:v>
                </c:pt>
                <c:pt idx="37">
                  <c:v>7.0000000000000007E-2</c:v>
                </c:pt>
                <c:pt idx="38">
                  <c:v>1.4999999999999999E-2</c:v>
                </c:pt>
                <c:pt idx="39">
                  <c:v>6.3E-2</c:v>
                </c:pt>
                <c:pt idx="40">
                  <c:v>6.3E-2</c:v>
                </c:pt>
                <c:pt idx="41">
                  <c:v>5.7000000000000002E-2</c:v>
                </c:pt>
                <c:pt idx="42">
                  <c:v>0.109</c:v>
                </c:pt>
              </c:numCache>
            </c:numRef>
          </c:val>
          <c:extLst>
            <c:ext xmlns:c16="http://schemas.microsoft.com/office/drawing/2014/chart" uri="{C3380CC4-5D6E-409C-BE32-E72D297353CC}">
              <c16:uniqueId val="{00000016-B4E2-4EC6-910B-B2A6E255BDBA}"/>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7-B4E2-4EC6-910B-B2A6E255BDBA}"/>
              </c:ext>
            </c:extLst>
          </c:dPt>
          <c:dLbls>
            <c:dLbl>
              <c:idx val="0"/>
              <c:layout>
                <c:manualLayout>
                  <c:x val="0.15337018087887239"/>
                  <c:y val="-0.8980789959526308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B4E2-4EC6-910B-B2A6E255BDB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市区町村別_人間ドック受診率!$EW$6:$EW$48</c:f>
              <c:numCache>
                <c:formatCode>0.0%</c:formatCode>
                <c:ptCount val="43"/>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0.03</c:v>
                </c:pt>
                <c:pt idx="15">
                  <c:v>0.03</c:v>
                </c:pt>
                <c:pt idx="16">
                  <c:v>0.03</c:v>
                </c:pt>
                <c:pt idx="17">
                  <c:v>0.03</c:v>
                </c:pt>
                <c:pt idx="18">
                  <c:v>0.03</c:v>
                </c:pt>
                <c:pt idx="19">
                  <c:v>0.03</c:v>
                </c:pt>
                <c:pt idx="20">
                  <c:v>0.03</c:v>
                </c:pt>
                <c:pt idx="21">
                  <c:v>0.03</c:v>
                </c:pt>
                <c:pt idx="22">
                  <c:v>0.03</c:v>
                </c:pt>
                <c:pt idx="23">
                  <c:v>0.03</c:v>
                </c:pt>
                <c:pt idx="24">
                  <c:v>0.03</c:v>
                </c:pt>
                <c:pt idx="25">
                  <c:v>0.03</c:v>
                </c:pt>
                <c:pt idx="26">
                  <c:v>0.03</c:v>
                </c:pt>
                <c:pt idx="27">
                  <c:v>0.03</c:v>
                </c:pt>
                <c:pt idx="28">
                  <c:v>0.03</c:v>
                </c:pt>
                <c:pt idx="29">
                  <c:v>0.03</c:v>
                </c:pt>
                <c:pt idx="30">
                  <c:v>0.03</c:v>
                </c:pt>
                <c:pt idx="31">
                  <c:v>0.03</c:v>
                </c:pt>
                <c:pt idx="32">
                  <c:v>0.03</c:v>
                </c:pt>
                <c:pt idx="33">
                  <c:v>0.03</c:v>
                </c:pt>
                <c:pt idx="34">
                  <c:v>0.03</c:v>
                </c:pt>
                <c:pt idx="35">
                  <c:v>0.03</c:v>
                </c:pt>
                <c:pt idx="36">
                  <c:v>0.03</c:v>
                </c:pt>
                <c:pt idx="37">
                  <c:v>0.03</c:v>
                </c:pt>
                <c:pt idx="38">
                  <c:v>0.03</c:v>
                </c:pt>
                <c:pt idx="39">
                  <c:v>0.03</c:v>
                </c:pt>
                <c:pt idx="40">
                  <c:v>0.03</c:v>
                </c:pt>
                <c:pt idx="41">
                  <c:v>0.03</c:v>
                </c:pt>
                <c:pt idx="42">
                  <c:v>0.03</c:v>
                </c:pt>
              </c:numCache>
            </c:numRef>
          </c:xVal>
          <c:yVal>
            <c:numRef>
              <c:f>市区町村別_人間ドック受診率!$EX$6:$EX$48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19-B4E2-4EC6-910B-B2A6E255BDBA}"/>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ax val="0.1200000000000000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majorUnit val="1.0000000000000002E-2"/>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市区町村別_人間ドック受診率!$EH$5</c:f>
              <c:strCache>
                <c:ptCount val="1"/>
                <c:pt idx="0">
                  <c:v>自己負担割合2割</c:v>
                </c:pt>
              </c:strCache>
            </c:strRef>
          </c:tx>
          <c:spPr>
            <a:solidFill>
              <a:schemeClr val="accent5">
                <a:lumMod val="60000"/>
                <a:lumOff val="40000"/>
              </a:schemeClr>
            </a:solidFill>
            <a:ln>
              <a:noFill/>
            </a:ln>
          </c:spPr>
          <c:invertIfNegative val="0"/>
          <c:dLbls>
            <c:dLbl>
              <c:idx val="0"/>
              <c:layout>
                <c:manualLayout>
                  <c:x val="2.618253968253964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6-40C4-9526-9BA553ECC83D}"/>
                </c:ext>
              </c:extLst>
            </c:dLbl>
            <c:dLbl>
              <c:idx val="8"/>
              <c:layout>
                <c:manualLayout>
                  <c:x val="2.01407936507936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46-40C4-9526-9BA553ECC83D}"/>
                </c:ext>
              </c:extLst>
            </c:dLbl>
            <c:dLbl>
              <c:idx val="9"/>
              <c:layout>
                <c:manualLayout>
                  <c:x val="3.82658730158729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46-40C4-9526-9BA553ECC83D}"/>
                </c:ext>
              </c:extLst>
            </c:dLbl>
            <c:dLbl>
              <c:idx val="11"/>
              <c:layout>
                <c:manualLayout>
                  <c:x val="-2.01388725910264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46-40C4-9526-9BA553ECC83D}"/>
                </c:ext>
              </c:extLst>
            </c:dLbl>
            <c:dLbl>
              <c:idx val="16"/>
              <c:layout>
                <c:manualLayout>
                  <c:x val="1.20833235546156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46-40C4-9526-9BA553ECC83D}"/>
                </c:ext>
              </c:extLst>
            </c:dLbl>
            <c:dLbl>
              <c:idx val="17"/>
              <c:layout>
                <c:manualLayout>
                  <c:x val="6.04166177730783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46-40C4-9526-9BA553ECC83D}"/>
                </c:ext>
              </c:extLst>
            </c:dLbl>
            <c:dLbl>
              <c:idx val="21"/>
              <c:layout>
                <c:manualLayout>
                  <c:x val="2.01407936507936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D46-40C4-9526-9BA553ECC83D}"/>
                </c:ext>
              </c:extLst>
            </c:dLbl>
            <c:dLbl>
              <c:idx val="23"/>
              <c:layout>
                <c:manualLayout>
                  <c:x val="3.62499706638470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D46-40C4-9526-9BA553ECC83D}"/>
                </c:ext>
              </c:extLst>
            </c:dLbl>
            <c:dLbl>
              <c:idx val="26"/>
              <c:layout>
                <c:manualLayout>
                  <c:x val="2.618253968253964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D46-40C4-9526-9BA553ECC83D}"/>
                </c:ext>
              </c:extLst>
            </c:dLbl>
            <c:dLbl>
              <c:idx val="27"/>
              <c:layout>
                <c:manualLayout>
                  <c:x val="-2.01388725910264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D46-40C4-9526-9BA553ECC83D}"/>
                </c:ext>
              </c:extLst>
            </c:dLbl>
            <c:dLbl>
              <c:idx val="33"/>
              <c:layout>
                <c:manualLayout>
                  <c:x val="2.01407936507936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D46-40C4-9526-9BA553ECC83D}"/>
                </c:ext>
              </c:extLst>
            </c:dLbl>
            <c:dLbl>
              <c:idx val="34"/>
              <c:layout>
                <c:manualLayout>
                  <c:x val="-2.01388725910264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D46-40C4-9526-9BA553ECC83D}"/>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市区町村別_人間ドック受診率!$EI$6:$EI$48</c:f>
              <c:numCache>
                <c:formatCode>0.0%</c:formatCode>
                <c:ptCount val="43"/>
                <c:pt idx="0">
                  <c:v>1.2E-2</c:v>
                </c:pt>
                <c:pt idx="1">
                  <c:v>0.03</c:v>
                </c:pt>
                <c:pt idx="2">
                  <c:v>2.1999999999999999E-2</c:v>
                </c:pt>
                <c:pt idx="3">
                  <c:v>8.0000000000000002E-3</c:v>
                </c:pt>
                <c:pt idx="4">
                  <c:v>6.0000000000000001E-3</c:v>
                </c:pt>
                <c:pt idx="5">
                  <c:v>8.0000000000000002E-3</c:v>
                </c:pt>
                <c:pt idx="6">
                  <c:v>1.9E-2</c:v>
                </c:pt>
                <c:pt idx="7">
                  <c:v>1.7000000000000001E-2</c:v>
                </c:pt>
                <c:pt idx="8">
                  <c:v>1.2999999999999999E-2</c:v>
                </c:pt>
                <c:pt idx="9">
                  <c:v>0.01</c:v>
                </c:pt>
                <c:pt idx="10">
                  <c:v>1.9E-2</c:v>
                </c:pt>
                <c:pt idx="11">
                  <c:v>8.9999999999999993E-3</c:v>
                </c:pt>
                <c:pt idx="12">
                  <c:v>7.0000000000000001E-3</c:v>
                </c:pt>
                <c:pt idx="13">
                  <c:v>1.7000000000000001E-2</c:v>
                </c:pt>
                <c:pt idx="14">
                  <c:v>2.3E-2</c:v>
                </c:pt>
                <c:pt idx="15">
                  <c:v>1.6E-2</c:v>
                </c:pt>
                <c:pt idx="16">
                  <c:v>1.4E-2</c:v>
                </c:pt>
                <c:pt idx="17">
                  <c:v>1.4999999999999999E-2</c:v>
                </c:pt>
                <c:pt idx="18">
                  <c:v>3.2000000000000001E-2</c:v>
                </c:pt>
                <c:pt idx="19">
                  <c:v>3.1E-2</c:v>
                </c:pt>
                <c:pt idx="20">
                  <c:v>4.4999999999999998E-2</c:v>
                </c:pt>
                <c:pt idx="21">
                  <c:v>1.2999999999999999E-2</c:v>
                </c:pt>
                <c:pt idx="22">
                  <c:v>2.1999999999999999E-2</c:v>
                </c:pt>
                <c:pt idx="23">
                  <c:v>0.01</c:v>
                </c:pt>
                <c:pt idx="24">
                  <c:v>4.0000000000000001E-3</c:v>
                </c:pt>
                <c:pt idx="25">
                  <c:v>0.02</c:v>
                </c:pt>
                <c:pt idx="26">
                  <c:v>1.2E-2</c:v>
                </c:pt>
                <c:pt idx="27">
                  <c:v>8.9999999999999993E-3</c:v>
                </c:pt>
                <c:pt idx="28">
                  <c:v>6.4000000000000001E-2</c:v>
                </c:pt>
                <c:pt idx="29">
                  <c:v>2.9000000000000001E-2</c:v>
                </c:pt>
                <c:pt idx="30">
                  <c:v>2.7E-2</c:v>
                </c:pt>
                <c:pt idx="31">
                  <c:v>5.0000000000000001E-3</c:v>
                </c:pt>
                <c:pt idx="32">
                  <c:v>2.9000000000000001E-2</c:v>
                </c:pt>
                <c:pt idx="33">
                  <c:v>1.2999999999999999E-2</c:v>
                </c:pt>
                <c:pt idx="34">
                  <c:v>8.9999999999999993E-3</c:v>
                </c:pt>
                <c:pt idx="35">
                  <c:v>7.0000000000000001E-3</c:v>
                </c:pt>
                <c:pt idx="36">
                  <c:v>1.9E-2</c:v>
                </c:pt>
                <c:pt idx="37">
                  <c:v>0.03</c:v>
                </c:pt>
                <c:pt idx="38">
                  <c:v>1.7999999999999999E-2</c:v>
                </c:pt>
                <c:pt idx="39">
                  <c:v>3.2000000000000001E-2</c:v>
                </c:pt>
                <c:pt idx="40">
                  <c:v>0.05</c:v>
                </c:pt>
                <c:pt idx="41">
                  <c:v>2.7E-2</c:v>
                </c:pt>
                <c:pt idx="42">
                  <c:v>4.3999999999999997E-2</c:v>
                </c:pt>
              </c:numCache>
            </c:numRef>
          </c:val>
          <c:extLst>
            <c:ext xmlns:c16="http://schemas.microsoft.com/office/drawing/2014/chart" uri="{C3380CC4-5D6E-409C-BE32-E72D297353CC}">
              <c16:uniqueId val="{0000002D-4D46-40C4-9526-9BA553ECC83D}"/>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4D46-40C4-9526-9BA553ECC83D}"/>
              </c:ext>
            </c:extLst>
          </c:dPt>
          <c:dLbls>
            <c:dLbl>
              <c:idx val="0"/>
              <c:layout>
                <c:manualLayout>
                  <c:x val="0.15946974189894028"/>
                  <c:y val="-0.9000662604040922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4D46-40C4-9526-9BA553ECC8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市区町村別_人間ドック受診率!$EU$6:$EU$48</c:f>
              <c:numCache>
                <c:formatCode>0.0%</c:formatCode>
                <c:ptCount val="43"/>
                <c:pt idx="0">
                  <c:v>1.7000000000000001E-2</c:v>
                </c:pt>
                <c:pt idx="1">
                  <c:v>1.7000000000000001E-2</c:v>
                </c:pt>
                <c:pt idx="2">
                  <c:v>1.7000000000000001E-2</c:v>
                </c:pt>
                <c:pt idx="3">
                  <c:v>1.7000000000000001E-2</c:v>
                </c:pt>
                <c:pt idx="4">
                  <c:v>1.7000000000000001E-2</c:v>
                </c:pt>
                <c:pt idx="5">
                  <c:v>1.7000000000000001E-2</c:v>
                </c:pt>
                <c:pt idx="6">
                  <c:v>1.7000000000000001E-2</c:v>
                </c:pt>
                <c:pt idx="7">
                  <c:v>1.7000000000000001E-2</c:v>
                </c:pt>
                <c:pt idx="8">
                  <c:v>1.7000000000000001E-2</c:v>
                </c:pt>
                <c:pt idx="9">
                  <c:v>1.7000000000000001E-2</c:v>
                </c:pt>
                <c:pt idx="10">
                  <c:v>1.7000000000000001E-2</c:v>
                </c:pt>
                <c:pt idx="11">
                  <c:v>1.7000000000000001E-2</c:v>
                </c:pt>
                <c:pt idx="12">
                  <c:v>1.7000000000000001E-2</c:v>
                </c:pt>
                <c:pt idx="13">
                  <c:v>1.7000000000000001E-2</c:v>
                </c:pt>
                <c:pt idx="14">
                  <c:v>1.7000000000000001E-2</c:v>
                </c:pt>
                <c:pt idx="15">
                  <c:v>1.7000000000000001E-2</c:v>
                </c:pt>
                <c:pt idx="16">
                  <c:v>1.7000000000000001E-2</c:v>
                </c:pt>
                <c:pt idx="17">
                  <c:v>1.7000000000000001E-2</c:v>
                </c:pt>
                <c:pt idx="18">
                  <c:v>1.7000000000000001E-2</c:v>
                </c:pt>
                <c:pt idx="19">
                  <c:v>1.7000000000000001E-2</c:v>
                </c:pt>
                <c:pt idx="20">
                  <c:v>1.7000000000000001E-2</c:v>
                </c:pt>
                <c:pt idx="21">
                  <c:v>1.7000000000000001E-2</c:v>
                </c:pt>
                <c:pt idx="22">
                  <c:v>1.7000000000000001E-2</c:v>
                </c:pt>
                <c:pt idx="23">
                  <c:v>1.7000000000000001E-2</c:v>
                </c:pt>
                <c:pt idx="24">
                  <c:v>1.7000000000000001E-2</c:v>
                </c:pt>
                <c:pt idx="25">
                  <c:v>1.7000000000000001E-2</c:v>
                </c:pt>
                <c:pt idx="26">
                  <c:v>1.7000000000000001E-2</c:v>
                </c:pt>
                <c:pt idx="27">
                  <c:v>1.7000000000000001E-2</c:v>
                </c:pt>
                <c:pt idx="28">
                  <c:v>1.7000000000000001E-2</c:v>
                </c:pt>
                <c:pt idx="29">
                  <c:v>1.7000000000000001E-2</c:v>
                </c:pt>
                <c:pt idx="30">
                  <c:v>1.7000000000000001E-2</c:v>
                </c:pt>
                <c:pt idx="31">
                  <c:v>1.7000000000000001E-2</c:v>
                </c:pt>
                <c:pt idx="32">
                  <c:v>1.7000000000000001E-2</c:v>
                </c:pt>
                <c:pt idx="33">
                  <c:v>1.7000000000000001E-2</c:v>
                </c:pt>
                <c:pt idx="34">
                  <c:v>1.7000000000000001E-2</c:v>
                </c:pt>
                <c:pt idx="35">
                  <c:v>1.7000000000000001E-2</c:v>
                </c:pt>
                <c:pt idx="36">
                  <c:v>1.7000000000000001E-2</c:v>
                </c:pt>
                <c:pt idx="37">
                  <c:v>1.7000000000000001E-2</c:v>
                </c:pt>
                <c:pt idx="38">
                  <c:v>1.7000000000000001E-2</c:v>
                </c:pt>
                <c:pt idx="39">
                  <c:v>1.7000000000000001E-2</c:v>
                </c:pt>
                <c:pt idx="40">
                  <c:v>1.7000000000000001E-2</c:v>
                </c:pt>
                <c:pt idx="41">
                  <c:v>1.7000000000000001E-2</c:v>
                </c:pt>
                <c:pt idx="42">
                  <c:v>1.7000000000000001E-2</c:v>
                </c:pt>
              </c:numCache>
            </c:numRef>
          </c:xVal>
          <c:yVal>
            <c:numRef>
              <c:f>市区町村別_人間ドック受診率!$EX$6:$EX$48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4D46-40C4-9526-9BA553ECC83D}"/>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ax val="0.1200000000000000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majorUnit val="1.0000000000000002E-2"/>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107550</xdr:colOff>
      <xdr:row>75</xdr:row>
      <xdr:rowOff>84150</xdr:rowOff>
    </xdr:to>
    <xdr:graphicFrame macro="">
      <xdr:nvGraphicFramePr>
        <xdr:cNvPr id="2" name="グラフ 1">
          <a:extLst>
            <a:ext uri="{FF2B5EF4-FFF2-40B4-BE49-F238E27FC236}">
              <a16:creationId xmlns:a16="http://schemas.microsoft.com/office/drawing/2014/main" id="{B47BD06E-DCC5-40C3-8B9F-EAF92086F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107550</xdr:colOff>
      <xdr:row>75</xdr:row>
      <xdr:rowOff>84150</xdr:rowOff>
    </xdr:to>
    <xdr:graphicFrame macro="">
      <xdr:nvGraphicFramePr>
        <xdr:cNvPr id="2" name="グラフ 1">
          <a:extLst>
            <a:ext uri="{FF2B5EF4-FFF2-40B4-BE49-F238E27FC236}">
              <a16:creationId xmlns:a16="http://schemas.microsoft.com/office/drawing/2014/main" id="{6082A391-57E6-42F3-B794-95F17D761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AD66FDFE-6969-4F59-81C9-06E1C6D1BC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18</xdr:col>
      <xdr:colOff>640950</xdr:colOff>
      <xdr:row>75</xdr:row>
      <xdr:rowOff>84150</xdr:rowOff>
    </xdr:to>
    <xdr:graphicFrame macro="">
      <xdr:nvGraphicFramePr>
        <xdr:cNvPr id="4" name="グラフ 3">
          <a:extLst>
            <a:ext uri="{FF2B5EF4-FFF2-40B4-BE49-F238E27FC236}">
              <a16:creationId xmlns:a16="http://schemas.microsoft.com/office/drawing/2014/main" id="{5AE252AA-24D0-4DF2-A9FE-9879A09CF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632625</xdr:colOff>
      <xdr:row>76</xdr:row>
      <xdr:rowOff>84150</xdr:rowOff>
    </xdr:to>
    <xdr:graphicFrame macro="">
      <xdr:nvGraphicFramePr>
        <xdr:cNvPr id="2" name="グラフ 1">
          <a:extLst>
            <a:ext uri="{FF2B5EF4-FFF2-40B4-BE49-F238E27FC236}">
              <a16:creationId xmlns:a16="http://schemas.microsoft.com/office/drawing/2014/main" id="{9493C5D4-1371-402C-B6B8-820248FA1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3</xdr:row>
      <xdr:rowOff>0</xdr:rowOff>
    </xdr:from>
    <xdr:to>
      <xdr:col>22</xdr:col>
      <xdr:colOff>651675</xdr:colOff>
      <xdr:row>76</xdr:row>
      <xdr:rowOff>84150</xdr:rowOff>
    </xdr:to>
    <xdr:graphicFrame macro="">
      <xdr:nvGraphicFramePr>
        <xdr:cNvPr id="3" name="グラフ 2">
          <a:extLst>
            <a:ext uri="{FF2B5EF4-FFF2-40B4-BE49-F238E27FC236}">
              <a16:creationId xmlns:a16="http://schemas.microsoft.com/office/drawing/2014/main" id="{5703A803-55C7-44E7-A5C6-A57C42301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3</xdr:row>
      <xdr:rowOff>0</xdr:rowOff>
    </xdr:from>
    <xdr:to>
      <xdr:col>13</xdr:col>
      <xdr:colOff>632625</xdr:colOff>
      <xdr:row>76</xdr:row>
      <xdr:rowOff>84150</xdr:rowOff>
    </xdr:to>
    <xdr:graphicFrame macro="">
      <xdr:nvGraphicFramePr>
        <xdr:cNvPr id="6" name="グラフ 5">
          <a:extLst>
            <a:ext uri="{FF2B5EF4-FFF2-40B4-BE49-F238E27FC236}">
              <a16:creationId xmlns:a16="http://schemas.microsoft.com/office/drawing/2014/main" id="{08BBFFC7-9D7E-43EC-86AF-4219BBB17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28575</xdr:colOff>
      <xdr:row>18</xdr:row>
      <xdr:rowOff>0</xdr:rowOff>
    </xdr:from>
    <xdr:to>
      <xdr:col>13</xdr:col>
      <xdr:colOff>582675</xdr:colOff>
      <xdr:row>81</xdr:row>
      <xdr:rowOff>2</xdr:rowOff>
    </xdr:to>
    <xdr:pic>
      <xdr:nvPicPr>
        <xdr:cNvPr id="4" name="図 3">
          <a:extLst>
            <a:ext uri="{FF2B5EF4-FFF2-40B4-BE49-F238E27FC236}">
              <a16:creationId xmlns:a16="http://schemas.microsoft.com/office/drawing/2014/main" id="{A2E0FC32-FFB8-4935-818C-FD2A03A02C2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392"/>
        <a:stretch/>
      </xdr:blipFill>
      <xdr:spPr>
        <a:xfrm>
          <a:off x="1181100" y="3162300"/>
          <a:ext cx="7221600" cy="108013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xdr:colOff>
      <xdr:row>18</xdr:row>
      <xdr:rowOff>9525</xdr:rowOff>
    </xdr:from>
    <xdr:to>
      <xdr:col>13</xdr:col>
      <xdr:colOff>563625</xdr:colOff>
      <xdr:row>81</xdr:row>
      <xdr:rowOff>9527</xdr:rowOff>
    </xdr:to>
    <xdr:pic>
      <xdr:nvPicPr>
        <xdr:cNvPr id="4" name="図 3">
          <a:extLst>
            <a:ext uri="{FF2B5EF4-FFF2-40B4-BE49-F238E27FC236}">
              <a16:creationId xmlns:a16="http://schemas.microsoft.com/office/drawing/2014/main" id="{F38488A0-959C-408B-8612-B539807CF13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390"/>
        <a:stretch/>
      </xdr:blipFill>
      <xdr:spPr>
        <a:xfrm>
          <a:off x="1162050" y="3171825"/>
          <a:ext cx="7221600" cy="108013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9525</xdr:colOff>
      <xdr:row>18</xdr:row>
      <xdr:rowOff>9525</xdr:rowOff>
    </xdr:from>
    <xdr:to>
      <xdr:col>13</xdr:col>
      <xdr:colOff>563625</xdr:colOff>
      <xdr:row>81</xdr:row>
      <xdr:rowOff>9524</xdr:rowOff>
    </xdr:to>
    <xdr:pic>
      <xdr:nvPicPr>
        <xdr:cNvPr id="3" name="図 2">
          <a:extLst>
            <a:ext uri="{FF2B5EF4-FFF2-40B4-BE49-F238E27FC236}">
              <a16:creationId xmlns:a16="http://schemas.microsoft.com/office/drawing/2014/main" id="{1CD23F06-D2EF-4ADA-A39A-4899710FE8D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390"/>
        <a:stretch/>
      </xdr:blipFill>
      <xdr:spPr>
        <a:xfrm>
          <a:off x="1162050" y="3171825"/>
          <a:ext cx="7221600" cy="108013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28575</xdr:colOff>
      <xdr:row>18</xdr:row>
      <xdr:rowOff>9525</xdr:rowOff>
    </xdr:from>
    <xdr:to>
      <xdr:col>13</xdr:col>
      <xdr:colOff>582675</xdr:colOff>
      <xdr:row>81</xdr:row>
      <xdr:rowOff>9528</xdr:rowOff>
    </xdr:to>
    <xdr:pic>
      <xdr:nvPicPr>
        <xdr:cNvPr id="3" name="図 2">
          <a:extLst>
            <a:ext uri="{FF2B5EF4-FFF2-40B4-BE49-F238E27FC236}">
              <a16:creationId xmlns:a16="http://schemas.microsoft.com/office/drawing/2014/main" id="{BA71805D-71FF-4F2F-B668-4DA825BE935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391"/>
        <a:stretch/>
      </xdr:blipFill>
      <xdr:spPr>
        <a:xfrm>
          <a:off x="1181100" y="3171825"/>
          <a:ext cx="7221600" cy="108013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B0CDB-AED8-4127-9E46-D549C04058D3}">
  <sheetPr codeName="Sheet1"/>
  <dimension ref="B1:BD58"/>
  <sheetViews>
    <sheetView showGridLines="0" tabSelected="1" zoomScaleNormal="100" zoomScaleSheetLayoutView="90" workbookViewId="0"/>
  </sheetViews>
  <sheetFormatPr defaultColWidth="9" defaultRowHeight="13.5"/>
  <cols>
    <col min="1" max="1" width="4.625" style="13" customWidth="1"/>
    <col min="2" max="17" width="14.625" style="13" customWidth="1"/>
    <col min="18" max="18" width="9" style="13"/>
    <col min="19" max="25" width="14.625" style="13" customWidth="1"/>
    <col min="26" max="31" width="14.875" style="13" customWidth="1"/>
    <col min="32" max="52" width="14.625" style="13" customWidth="1"/>
    <col min="53" max="54" width="9" style="13" customWidth="1"/>
    <col min="55" max="16384" width="9" style="13"/>
  </cols>
  <sheetData>
    <row r="1" spans="2:42" s="4" customFormat="1" ht="16.5" customHeight="1">
      <c r="B1" s="4" t="s">
        <v>175</v>
      </c>
    </row>
    <row r="2" spans="2:42" s="4" customFormat="1" ht="16.5" customHeight="1">
      <c r="B2" s="4" t="s">
        <v>176</v>
      </c>
      <c r="C2" s="8"/>
      <c r="I2" s="8"/>
      <c r="S2" s="98" t="s">
        <v>149</v>
      </c>
      <c r="AC2" s="8" t="s">
        <v>140</v>
      </c>
      <c r="AD2" s="8"/>
    </row>
    <row r="3" spans="2:42" s="4" customFormat="1" ht="24.95" customHeight="1">
      <c r="B3" s="120" t="s">
        <v>173</v>
      </c>
      <c r="C3" s="122" t="s">
        <v>142</v>
      </c>
      <c r="D3" s="123"/>
      <c r="E3" s="124"/>
      <c r="F3" s="122" t="s">
        <v>200</v>
      </c>
      <c r="G3" s="123"/>
      <c r="H3" s="124"/>
      <c r="I3" s="122" t="s">
        <v>143</v>
      </c>
      <c r="J3" s="123"/>
      <c r="K3" s="124"/>
      <c r="L3" s="122" t="s">
        <v>160</v>
      </c>
      <c r="M3" s="123"/>
      <c r="N3" s="124"/>
      <c r="O3" s="122" t="s">
        <v>67</v>
      </c>
      <c r="P3" s="123"/>
      <c r="Q3" s="124"/>
      <c r="S3" s="131" t="s">
        <v>137</v>
      </c>
      <c r="T3" s="129" t="s">
        <v>142</v>
      </c>
      <c r="U3" s="130"/>
      <c r="V3" s="129" t="s">
        <v>201</v>
      </c>
      <c r="W3" s="130"/>
      <c r="X3" s="129" t="s">
        <v>143</v>
      </c>
      <c r="Y3" s="130"/>
      <c r="Z3" s="129" t="s">
        <v>160</v>
      </c>
      <c r="AA3" s="130"/>
      <c r="AC3" s="128" t="s">
        <v>163</v>
      </c>
      <c r="AD3" s="128"/>
      <c r="AM3" s="64"/>
      <c r="AN3" s="125"/>
      <c r="AO3" s="125"/>
    </row>
    <row r="4" spans="2:42" s="4" customFormat="1" ht="24.95" customHeight="1">
      <c r="B4" s="121"/>
      <c r="C4" s="5" t="s">
        <v>66</v>
      </c>
      <c r="D4" s="53" t="s">
        <v>65</v>
      </c>
      <c r="E4" s="46" t="s">
        <v>139</v>
      </c>
      <c r="F4" s="5" t="s">
        <v>66</v>
      </c>
      <c r="G4" s="53" t="s">
        <v>65</v>
      </c>
      <c r="H4" s="105" t="s">
        <v>139</v>
      </c>
      <c r="I4" s="54" t="s">
        <v>66</v>
      </c>
      <c r="J4" s="53" t="s">
        <v>65</v>
      </c>
      <c r="K4" s="46" t="s">
        <v>139</v>
      </c>
      <c r="L4" s="54" t="s">
        <v>66</v>
      </c>
      <c r="M4" s="53" t="s">
        <v>65</v>
      </c>
      <c r="N4" s="81" t="s">
        <v>139</v>
      </c>
      <c r="O4" s="54" t="s">
        <v>66</v>
      </c>
      <c r="P4" s="53" t="s">
        <v>65</v>
      </c>
      <c r="Q4" s="46" t="s">
        <v>139</v>
      </c>
      <c r="S4" s="132"/>
      <c r="T4" s="71" t="s">
        <v>66</v>
      </c>
      <c r="U4" s="73" t="s">
        <v>65</v>
      </c>
      <c r="V4" s="82" t="s">
        <v>66</v>
      </c>
      <c r="W4" s="73" t="s">
        <v>65</v>
      </c>
      <c r="X4" s="82" t="s">
        <v>66</v>
      </c>
      <c r="Y4" s="73" t="s">
        <v>65</v>
      </c>
      <c r="Z4" s="82" t="s">
        <v>66</v>
      </c>
      <c r="AA4" s="73" t="s">
        <v>65</v>
      </c>
      <c r="AC4" s="126" t="s">
        <v>139</v>
      </c>
      <c r="AD4" s="127"/>
      <c r="AM4" s="133"/>
      <c r="AN4" s="106" t="s">
        <v>151</v>
      </c>
      <c r="AO4" s="106" t="s">
        <v>202</v>
      </c>
      <c r="AP4" s="106" t="s">
        <v>152</v>
      </c>
    </row>
    <row r="5" spans="2:42" ht="13.5" customHeight="1">
      <c r="B5" s="3" t="s">
        <v>136</v>
      </c>
      <c r="C5" s="59">
        <f>SUM(T5:T14)</f>
        <v>6749</v>
      </c>
      <c r="D5" s="37">
        <f>SUM(U5:U14)</f>
        <v>58</v>
      </c>
      <c r="E5" s="38">
        <f>IFERROR(D5/C5,"-")</f>
        <v>8.5938657578900571E-3</v>
      </c>
      <c r="F5" s="59">
        <f>SUM(V5:V14)</f>
        <v>519</v>
      </c>
      <c r="G5" s="37">
        <f>SUM(W5:W14)</f>
        <v>12</v>
      </c>
      <c r="H5" s="38">
        <f>IFERROR(G5/F5,"-")</f>
        <v>2.3121387283236993E-2</v>
      </c>
      <c r="I5" s="49">
        <f>SUM(X5:X14)</f>
        <v>153</v>
      </c>
      <c r="J5" s="37">
        <f>SUM(Y5:Y14)</f>
        <v>3</v>
      </c>
      <c r="K5" s="38">
        <f>IFERROR(J5/I5,"-")</f>
        <v>1.9607843137254902E-2</v>
      </c>
      <c r="L5" s="49">
        <f>SUM(Z5:Z14)</f>
        <v>282</v>
      </c>
      <c r="M5" s="37">
        <f>SUM(AA5:AA14)</f>
        <v>0</v>
      </c>
      <c r="N5" s="38">
        <f t="shared" ref="N5:N10" si="0">IFERROR(M5/L5,"-")</f>
        <v>0</v>
      </c>
      <c r="O5" s="49">
        <f>SUM(C5,F5,I5,L5)</f>
        <v>7703</v>
      </c>
      <c r="P5" s="37">
        <f>SUM(D5,G5,J5,M5)</f>
        <v>73</v>
      </c>
      <c r="Q5" s="38">
        <f>IFERROR(P5/O5,"-")</f>
        <v>9.4768272101778527E-3</v>
      </c>
      <c r="S5" s="3" t="s">
        <v>68</v>
      </c>
      <c r="T5" s="49">
        <v>123</v>
      </c>
      <c r="U5" s="37">
        <v>1</v>
      </c>
      <c r="V5" s="49">
        <v>8</v>
      </c>
      <c r="W5" s="37">
        <v>0</v>
      </c>
      <c r="X5" s="112">
        <v>4</v>
      </c>
      <c r="Y5" s="113">
        <v>0</v>
      </c>
      <c r="Z5" s="112">
        <v>0</v>
      </c>
      <c r="AA5" s="114">
        <v>0</v>
      </c>
      <c r="AC5" s="103" t="s">
        <v>136</v>
      </c>
      <c r="AD5" s="99">
        <f>ROUND(年齢別_人間ドック受診率!Q5,3)</f>
        <v>8.9999999999999993E-3</v>
      </c>
      <c r="AF5" s="51"/>
      <c r="AG5" s="69" t="s">
        <v>156</v>
      </c>
      <c r="AH5" s="69" t="s">
        <v>66</v>
      </c>
      <c r="AI5" s="104" t="s">
        <v>65</v>
      </c>
      <c r="AJ5" s="104" t="s">
        <v>139</v>
      </c>
      <c r="AM5" s="134"/>
      <c r="AN5" s="106" t="s">
        <v>139</v>
      </c>
      <c r="AO5" s="106" t="s">
        <v>139</v>
      </c>
      <c r="AP5" s="106" t="s">
        <v>139</v>
      </c>
    </row>
    <row r="6" spans="2:42" ht="13.5" customHeight="1">
      <c r="B6" s="3" t="s">
        <v>78</v>
      </c>
      <c r="C6" s="59">
        <f t="shared" ref="C6:C25" si="1">T15</f>
        <v>88511</v>
      </c>
      <c r="D6" s="39">
        <f t="shared" ref="D6:D25" si="2">U15</f>
        <v>288</v>
      </c>
      <c r="E6" s="38">
        <f t="shared" ref="E6:E25" si="3">IFERROR(D6/C6,"-")</f>
        <v>3.2538328569330366E-3</v>
      </c>
      <c r="F6" s="59">
        <f t="shared" ref="F6:F25" si="4">V15</f>
        <v>27010</v>
      </c>
      <c r="G6" s="39">
        <f t="shared" ref="G6:G25" si="5">W15</f>
        <v>253</v>
      </c>
      <c r="H6" s="38">
        <f t="shared" ref="H6:H25" si="6">IFERROR(G6/F6,"-")</f>
        <v>9.3669011477230651E-3</v>
      </c>
      <c r="I6" s="59">
        <f t="shared" ref="I6:I25" si="7">X15</f>
        <v>14210</v>
      </c>
      <c r="J6" s="39">
        <f t="shared" ref="J6:J25" si="8">Y15</f>
        <v>164</v>
      </c>
      <c r="K6" s="38">
        <f>IFERROR(J6/I6,"-")</f>
        <v>1.1541168191414496E-2</v>
      </c>
      <c r="L6" s="59">
        <f>Z15</f>
        <v>473</v>
      </c>
      <c r="M6" s="39">
        <f>AA15</f>
        <v>1</v>
      </c>
      <c r="N6" s="38">
        <f t="shared" si="0"/>
        <v>2.1141649048625794E-3</v>
      </c>
      <c r="O6" s="49">
        <f t="shared" ref="O6:O26" si="9">SUM(C6,F6,I6,L6)</f>
        <v>130204</v>
      </c>
      <c r="P6" s="37">
        <f t="shared" ref="P6:P25" si="10">SUM(D6,G6,J6,M6)</f>
        <v>706</v>
      </c>
      <c r="Q6" s="38">
        <f>IFERROR(P6/O6,"-")</f>
        <v>5.4222604528278697E-3</v>
      </c>
      <c r="S6" s="3" t="s">
        <v>69</v>
      </c>
      <c r="T6" s="115">
        <v>210</v>
      </c>
      <c r="U6" s="39">
        <v>0</v>
      </c>
      <c r="V6" s="115">
        <v>27</v>
      </c>
      <c r="W6" s="39">
        <v>2</v>
      </c>
      <c r="X6" s="115">
        <v>7</v>
      </c>
      <c r="Y6" s="116">
        <v>0</v>
      </c>
      <c r="Z6" s="115">
        <v>3</v>
      </c>
      <c r="AA6" s="117">
        <v>0</v>
      </c>
      <c r="AC6" s="97" t="s">
        <v>78</v>
      </c>
      <c r="AD6" s="99">
        <f>ROUND(年齢別_人間ドック受診率!Q6,3)</f>
        <v>5.0000000000000001E-3</v>
      </c>
      <c r="AF6" s="65" t="s">
        <v>136</v>
      </c>
      <c r="AG6" s="61" t="s">
        <v>151</v>
      </c>
      <c r="AH6" s="36">
        <f>SUM(T5:T14)</f>
        <v>6749</v>
      </c>
      <c r="AI6" s="62">
        <f>SUM(U5:U14)</f>
        <v>58</v>
      </c>
      <c r="AJ6" s="43">
        <f>IFERROR(AI6/AH6,"-")</f>
        <v>8.5938657578900571E-3</v>
      </c>
      <c r="AL6" s="48">
        <v>1</v>
      </c>
      <c r="AM6" s="60" t="s">
        <v>136</v>
      </c>
      <c r="AN6" s="57">
        <f>INDEX($AJ:$AJ,(ROW()+(AL6*3)-3))</f>
        <v>8.5938657578900571E-3</v>
      </c>
      <c r="AO6" s="57">
        <f>INDEX($AJ:$AJ,(ROW()+(AL6*3)-2))</f>
        <v>2.3121387283236993E-2</v>
      </c>
      <c r="AP6" s="57">
        <f>INDEX($AJ:$AJ,(ROW()+(AL6*3)-1))</f>
        <v>1.9607843137254902E-2</v>
      </c>
    </row>
    <row r="7" spans="2:42" ht="13.5" customHeight="1">
      <c r="B7" s="3" t="s">
        <v>79</v>
      </c>
      <c r="C7" s="59">
        <f t="shared" si="1"/>
        <v>66308</v>
      </c>
      <c r="D7" s="39">
        <f t="shared" si="2"/>
        <v>729</v>
      </c>
      <c r="E7" s="38">
        <f t="shared" si="3"/>
        <v>1.0994148519032394E-2</v>
      </c>
      <c r="F7" s="59">
        <f t="shared" si="4"/>
        <v>20421</v>
      </c>
      <c r="G7" s="39">
        <f t="shared" si="5"/>
        <v>690</v>
      </c>
      <c r="H7" s="38">
        <f t="shared" si="6"/>
        <v>3.3788746878213601E-2</v>
      </c>
      <c r="I7" s="59">
        <f t="shared" si="7"/>
        <v>10416</v>
      </c>
      <c r="J7" s="39">
        <f t="shared" si="8"/>
        <v>494</v>
      </c>
      <c r="K7" s="38">
        <f t="shared" ref="K7:K25" si="11">IFERROR(J7/I7,"-")</f>
        <v>4.7427035330261137E-2</v>
      </c>
      <c r="L7" s="59">
        <f t="shared" ref="L7:L25" si="12">Z16</f>
        <v>591</v>
      </c>
      <c r="M7" s="39">
        <f t="shared" ref="M7:M25" si="13">AA16</f>
        <v>1</v>
      </c>
      <c r="N7" s="38">
        <f t="shared" si="0"/>
        <v>1.6920473773265651E-3</v>
      </c>
      <c r="O7" s="49">
        <f t="shared" si="9"/>
        <v>97736</v>
      </c>
      <c r="P7" s="37">
        <f t="shared" si="10"/>
        <v>1914</v>
      </c>
      <c r="Q7" s="38">
        <f t="shared" ref="Q7:Q25" si="14">IFERROR(P7/O7,"-")</f>
        <v>1.9583367438814767E-2</v>
      </c>
      <c r="S7" s="3" t="s">
        <v>70</v>
      </c>
      <c r="T7" s="115">
        <v>315</v>
      </c>
      <c r="U7" s="39">
        <v>11</v>
      </c>
      <c r="V7" s="115">
        <v>29</v>
      </c>
      <c r="W7" s="39">
        <v>0</v>
      </c>
      <c r="X7" s="115">
        <v>12</v>
      </c>
      <c r="Y7" s="116">
        <v>0</v>
      </c>
      <c r="Z7" s="115">
        <v>1</v>
      </c>
      <c r="AA7" s="117">
        <v>0</v>
      </c>
      <c r="AC7" s="97" t="s">
        <v>79</v>
      </c>
      <c r="AD7" s="99">
        <f>ROUND(年齢別_人間ドック受診率!Q7,3)</f>
        <v>0.02</v>
      </c>
      <c r="AF7" s="66"/>
      <c r="AG7" s="61" t="s">
        <v>202</v>
      </c>
      <c r="AH7" s="36">
        <f>SUM(V5:V14)</f>
        <v>519</v>
      </c>
      <c r="AI7" s="36">
        <f>SUM(W5:W14)</f>
        <v>12</v>
      </c>
      <c r="AJ7" s="43">
        <f>IFERROR(AI7/AH7,"-")</f>
        <v>2.3121387283236993E-2</v>
      </c>
      <c r="AL7" s="48">
        <v>2</v>
      </c>
      <c r="AM7" s="60" t="s">
        <v>60</v>
      </c>
      <c r="AN7" s="57">
        <f t="shared" ref="AN7:AN12" si="15">INDEX($AJ:$AJ,(ROW()+(AL7*3)-3))</f>
        <v>7.3215099143561328E-3</v>
      </c>
      <c r="AO7" s="57">
        <f t="shared" ref="AO7:AO12" si="16">INDEX($AJ:$AJ,(ROW()+(AL7*3)-2))</f>
        <v>2.412910313947824E-2</v>
      </c>
      <c r="AP7" s="57">
        <f t="shared" ref="AP7:AP12" si="17">INDEX($AJ:$AJ,(ROW()+(AL7*3)-1))</f>
        <v>3.4477517966086973E-2</v>
      </c>
    </row>
    <row r="8" spans="2:42" ht="13.5" customHeight="1">
      <c r="B8" s="3" t="s">
        <v>80</v>
      </c>
      <c r="C8" s="59">
        <f t="shared" si="1"/>
        <v>48268</v>
      </c>
      <c r="D8" s="39">
        <f t="shared" si="2"/>
        <v>457</v>
      </c>
      <c r="E8" s="38">
        <f t="shared" si="3"/>
        <v>9.4679704980525393E-3</v>
      </c>
      <c r="F8" s="59">
        <f t="shared" si="4"/>
        <v>13981</v>
      </c>
      <c r="G8" s="39">
        <f t="shared" si="5"/>
        <v>460</v>
      </c>
      <c r="H8" s="38">
        <f t="shared" si="6"/>
        <v>3.2901795293612764E-2</v>
      </c>
      <c r="I8" s="59">
        <f t="shared" si="7"/>
        <v>6425</v>
      </c>
      <c r="J8" s="39">
        <f t="shared" si="8"/>
        <v>308</v>
      </c>
      <c r="K8" s="38">
        <f t="shared" si="11"/>
        <v>4.7937743190661478E-2</v>
      </c>
      <c r="L8" s="59">
        <f t="shared" si="12"/>
        <v>540</v>
      </c>
      <c r="M8" s="39">
        <f t="shared" si="13"/>
        <v>1</v>
      </c>
      <c r="N8" s="38">
        <f t="shared" si="0"/>
        <v>1.8518518518518519E-3</v>
      </c>
      <c r="O8" s="49">
        <f t="shared" si="9"/>
        <v>69214</v>
      </c>
      <c r="P8" s="37">
        <f t="shared" si="10"/>
        <v>1226</v>
      </c>
      <c r="Q8" s="38">
        <f t="shared" si="14"/>
        <v>1.7713179414569308E-2</v>
      </c>
      <c r="S8" s="3" t="s">
        <v>71</v>
      </c>
      <c r="T8" s="115">
        <v>368</v>
      </c>
      <c r="U8" s="39">
        <v>7</v>
      </c>
      <c r="V8" s="115">
        <v>34</v>
      </c>
      <c r="W8" s="39">
        <v>1</v>
      </c>
      <c r="X8" s="115">
        <v>8</v>
      </c>
      <c r="Y8" s="116">
        <v>0</v>
      </c>
      <c r="Z8" s="115">
        <v>12</v>
      </c>
      <c r="AA8" s="117">
        <v>0</v>
      </c>
      <c r="AC8" s="97" t="s">
        <v>80</v>
      </c>
      <c r="AD8" s="99">
        <f>ROUND(年齢別_人間ドック受診率!Q8,3)</f>
        <v>1.7999999999999999E-2</v>
      </c>
      <c r="AF8" s="66"/>
      <c r="AG8" s="61" t="s">
        <v>153</v>
      </c>
      <c r="AH8" s="62">
        <f>SUM(X5:X14)</f>
        <v>153</v>
      </c>
      <c r="AI8" s="62">
        <f>SUM(Y5:Y14)</f>
        <v>3</v>
      </c>
      <c r="AJ8" s="43">
        <f t="shared" ref="AJ8:AJ33" si="18">IFERROR(AI8/AH8,"-")</f>
        <v>1.9607843137254902E-2</v>
      </c>
      <c r="AL8" s="48">
        <v>3</v>
      </c>
      <c r="AM8" s="60" t="s">
        <v>61</v>
      </c>
      <c r="AN8" s="57">
        <f t="shared" si="15"/>
        <v>4.4563912818072707E-3</v>
      </c>
      <c r="AO8" s="57">
        <f t="shared" si="16"/>
        <v>1.7603702663295744E-2</v>
      </c>
      <c r="AP8" s="57">
        <f t="shared" si="17"/>
        <v>3.3915762368953467E-2</v>
      </c>
    </row>
    <row r="9" spans="2:42" ht="13.5" customHeight="1">
      <c r="B9" s="3" t="s">
        <v>81</v>
      </c>
      <c r="C9" s="59">
        <f t="shared" si="1"/>
        <v>60167</v>
      </c>
      <c r="D9" s="39">
        <f t="shared" si="2"/>
        <v>480</v>
      </c>
      <c r="E9" s="38">
        <f t="shared" si="3"/>
        <v>7.9777951368690484E-3</v>
      </c>
      <c r="F9" s="59">
        <f t="shared" si="4"/>
        <v>16593</v>
      </c>
      <c r="G9" s="39">
        <f t="shared" si="5"/>
        <v>459</v>
      </c>
      <c r="H9" s="38">
        <f t="shared" si="6"/>
        <v>2.7662267221117337E-2</v>
      </c>
      <c r="I9" s="59">
        <f t="shared" si="7"/>
        <v>7413</v>
      </c>
      <c r="J9" s="39">
        <f t="shared" si="8"/>
        <v>306</v>
      </c>
      <c r="K9" s="38">
        <f t="shared" si="11"/>
        <v>4.1278834479967622E-2</v>
      </c>
      <c r="L9" s="59">
        <f t="shared" si="12"/>
        <v>886</v>
      </c>
      <c r="M9" s="39">
        <f t="shared" si="13"/>
        <v>2</v>
      </c>
      <c r="N9" s="38">
        <f t="shared" si="0"/>
        <v>2.257336343115124E-3</v>
      </c>
      <c r="O9" s="49">
        <f t="shared" si="9"/>
        <v>85059</v>
      </c>
      <c r="P9" s="37">
        <f t="shared" si="10"/>
        <v>1247</v>
      </c>
      <c r="Q9" s="38">
        <f>IFERROR(P9/O9,"-")</f>
        <v>1.4660412184483711E-2</v>
      </c>
      <c r="S9" s="3" t="s">
        <v>72</v>
      </c>
      <c r="T9" s="115">
        <v>466</v>
      </c>
      <c r="U9" s="39">
        <v>2</v>
      </c>
      <c r="V9" s="115">
        <v>46</v>
      </c>
      <c r="W9" s="39">
        <v>0</v>
      </c>
      <c r="X9" s="115">
        <v>6</v>
      </c>
      <c r="Y9" s="116">
        <v>0</v>
      </c>
      <c r="Z9" s="115">
        <v>12</v>
      </c>
      <c r="AA9" s="117">
        <v>0</v>
      </c>
      <c r="AC9" s="97" t="s">
        <v>81</v>
      </c>
      <c r="AD9" s="99">
        <f>ROUND(年齢別_人間ドック受診率!Q9,3)</f>
        <v>1.4999999999999999E-2</v>
      </c>
      <c r="AF9" s="67"/>
      <c r="AG9" s="68" t="s">
        <v>67</v>
      </c>
      <c r="AH9" s="62">
        <f>O5</f>
        <v>7703</v>
      </c>
      <c r="AI9" s="62">
        <f>P5</f>
        <v>73</v>
      </c>
      <c r="AJ9" s="70">
        <f>Q5</f>
        <v>9.4768272101778527E-3</v>
      </c>
      <c r="AL9" s="48">
        <v>4</v>
      </c>
      <c r="AM9" s="60" t="s">
        <v>62</v>
      </c>
      <c r="AN9" s="57">
        <f t="shared" si="15"/>
        <v>1.768838126042351E-3</v>
      </c>
      <c r="AO9" s="57">
        <f t="shared" si="16"/>
        <v>8.0433759774158134E-3</v>
      </c>
      <c r="AP9" s="57">
        <f t="shared" si="17"/>
        <v>1.8944519621109608E-2</v>
      </c>
    </row>
    <row r="10" spans="2:42" ht="13.5" customHeight="1">
      <c r="B10" s="3" t="s">
        <v>82</v>
      </c>
      <c r="C10" s="59">
        <f t="shared" si="1"/>
        <v>68235</v>
      </c>
      <c r="D10" s="39">
        <f t="shared" si="2"/>
        <v>473</v>
      </c>
      <c r="E10" s="38">
        <f t="shared" si="3"/>
        <v>6.9319264307173738E-3</v>
      </c>
      <c r="F10" s="59">
        <f t="shared" si="4"/>
        <v>18476</v>
      </c>
      <c r="G10" s="39">
        <f t="shared" si="5"/>
        <v>466</v>
      </c>
      <c r="H10" s="38">
        <f t="shared" si="6"/>
        <v>2.5221909504221693E-2</v>
      </c>
      <c r="I10" s="59">
        <f t="shared" si="7"/>
        <v>7595</v>
      </c>
      <c r="J10" s="39">
        <f t="shared" si="8"/>
        <v>316</v>
      </c>
      <c r="K10" s="38">
        <f>IFERROR(J10/I10,"-")</f>
        <v>4.160631994733377E-2</v>
      </c>
      <c r="L10" s="59">
        <f t="shared" si="12"/>
        <v>1142</v>
      </c>
      <c r="M10" s="39">
        <f t="shared" si="13"/>
        <v>1</v>
      </c>
      <c r="N10" s="38">
        <f t="shared" si="0"/>
        <v>8.7565674255691769E-4</v>
      </c>
      <c r="O10" s="49">
        <f t="shared" si="9"/>
        <v>95448</v>
      </c>
      <c r="P10" s="37">
        <f t="shared" si="10"/>
        <v>1256</v>
      </c>
      <c r="Q10" s="38">
        <f t="shared" si="14"/>
        <v>1.3158997569357136E-2</v>
      </c>
      <c r="S10" s="3" t="s">
        <v>73</v>
      </c>
      <c r="T10" s="115">
        <v>745</v>
      </c>
      <c r="U10" s="39">
        <v>5</v>
      </c>
      <c r="V10" s="115">
        <v>50</v>
      </c>
      <c r="W10" s="39">
        <v>2</v>
      </c>
      <c r="X10" s="115">
        <v>12</v>
      </c>
      <c r="Y10" s="116">
        <v>0</v>
      </c>
      <c r="Z10" s="115">
        <v>27</v>
      </c>
      <c r="AA10" s="117">
        <v>0</v>
      </c>
      <c r="AC10" s="97" t="s">
        <v>82</v>
      </c>
      <c r="AD10" s="99">
        <f>ROUND(年齢別_人間ドック受診率!Q10,3)</f>
        <v>1.2999999999999999E-2</v>
      </c>
      <c r="AF10" s="65" t="s">
        <v>60</v>
      </c>
      <c r="AG10" s="61" t="s">
        <v>151</v>
      </c>
      <c r="AH10" s="36">
        <f>SUM(T15:T19)</f>
        <v>331489</v>
      </c>
      <c r="AI10" s="63">
        <f>SUM(U15:U19)</f>
        <v>2427</v>
      </c>
      <c r="AJ10" s="43">
        <f t="shared" si="18"/>
        <v>7.3215099143561328E-3</v>
      </c>
      <c r="AL10" s="48">
        <v>5</v>
      </c>
      <c r="AM10" s="60" t="s">
        <v>63</v>
      </c>
      <c r="AN10" s="57">
        <f t="shared" si="15"/>
        <v>3.6181787638750695E-4</v>
      </c>
      <c r="AO10" s="57">
        <f t="shared" si="16"/>
        <v>1.8575851393188853E-3</v>
      </c>
      <c r="AP10" s="57">
        <f t="shared" si="17"/>
        <v>6.0098342742669827E-3</v>
      </c>
    </row>
    <row r="11" spans="2:42" ht="13.5" customHeight="1">
      <c r="B11" s="3" t="s">
        <v>83</v>
      </c>
      <c r="C11" s="59">
        <f t="shared" si="1"/>
        <v>64577</v>
      </c>
      <c r="D11" s="39">
        <f t="shared" si="2"/>
        <v>398</v>
      </c>
      <c r="E11" s="38">
        <f t="shared" si="3"/>
        <v>6.1631850349195532E-3</v>
      </c>
      <c r="F11" s="59">
        <f t="shared" si="4"/>
        <v>16988</v>
      </c>
      <c r="G11" s="39">
        <f t="shared" si="5"/>
        <v>392</v>
      </c>
      <c r="H11" s="38">
        <f t="shared" si="6"/>
        <v>2.3075111843654343E-2</v>
      </c>
      <c r="I11" s="59">
        <f t="shared" si="7"/>
        <v>6647</v>
      </c>
      <c r="J11" s="39">
        <f t="shared" si="8"/>
        <v>222</v>
      </c>
      <c r="K11" s="38">
        <f t="shared" si="11"/>
        <v>3.3398525650669475E-2</v>
      </c>
      <c r="L11" s="59">
        <f t="shared" si="12"/>
        <v>1323</v>
      </c>
      <c r="M11" s="39">
        <f t="shared" si="13"/>
        <v>2</v>
      </c>
      <c r="N11" s="38">
        <f t="shared" ref="N11:N25" si="19">IFERROR(M11/L11,"-")</f>
        <v>1.5117157974300832E-3</v>
      </c>
      <c r="O11" s="49">
        <f t="shared" si="9"/>
        <v>89535</v>
      </c>
      <c r="P11" s="37">
        <f t="shared" si="10"/>
        <v>1014</v>
      </c>
      <c r="Q11" s="38">
        <f t="shared" si="14"/>
        <v>1.1325180097168704E-2</v>
      </c>
      <c r="S11" s="3" t="s">
        <v>74</v>
      </c>
      <c r="T11" s="115">
        <v>852</v>
      </c>
      <c r="U11" s="39">
        <v>6</v>
      </c>
      <c r="V11" s="115">
        <v>68</v>
      </c>
      <c r="W11" s="39">
        <v>2</v>
      </c>
      <c r="X11" s="115">
        <v>25</v>
      </c>
      <c r="Y11" s="116">
        <v>1</v>
      </c>
      <c r="Z11" s="115">
        <v>37</v>
      </c>
      <c r="AA11" s="117">
        <v>0</v>
      </c>
      <c r="AC11" s="97" t="s">
        <v>83</v>
      </c>
      <c r="AD11" s="99">
        <f>ROUND(年齢別_人間ドック受診率!Q11,3)</f>
        <v>1.0999999999999999E-2</v>
      </c>
      <c r="AF11" s="66"/>
      <c r="AG11" s="61" t="s">
        <v>199</v>
      </c>
      <c r="AH11" s="36">
        <f>SUM(V15:V19)</f>
        <v>96481</v>
      </c>
      <c r="AI11" s="36">
        <f>SUM(W15:W19)</f>
        <v>2328</v>
      </c>
      <c r="AJ11" s="43">
        <f t="shared" si="18"/>
        <v>2.412910313947824E-2</v>
      </c>
      <c r="AK11" s="72"/>
      <c r="AL11" s="48">
        <v>6</v>
      </c>
      <c r="AM11" s="60" t="s">
        <v>64</v>
      </c>
      <c r="AN11" s="57">
        <f t="shared" si="15"/>
        <v>1.6515958544944051E-4</v>
      </c>
      <c r="AO11" s="57">
        <f t="shared" si="16"/>
        <v>2.44140625E-4</v>
      </c>
      <c r="AP11" s="57">
        <f t="shared" si="17"/>
        <v>2.0026702269692926E-3</v>
      </c>
    </row>
    <row r="12" spans="2:42" ht="13.5" customHeight="1">
      <c r="B12" s="3" t="s">
        <v>84</v>
      </c>
      <c r="C12" s="59">
        <f t="shared" si="1"/>
        <v>67586</v>
      </c>
      <c r="D12" s="39">
        <f t="shared" si="2"/>
        <v>337</v>
      </c>
      <c r="E12" s="38">
        <f t="shared" si="3"/>
        <v>4.9862397537951643E-3</v>
      </c>
      <c r="F12" s="59">
        <f t="shared" si="4"/>
        <v>18154</v>
      </c>
      <c r="G12" s="39">
        <f t="shared" si="5"/>
        <v>334</v>
      </c>
      <c r="H12" s="38">
        <f t="shared" si="6"/>
        <v>1.8398149168227389E-2</v>
      </c>
      <c r="I12" s="59">
        <f t="shared" si="7"/>
        <v>6562</v>
      </c>
      <c r="J12" s="39">
        <f t="shared" si="8"/>
        <v>242</v>
      </c>
      <c r="K12" s="38">
        <f t="shared" si="11"/>
        <v>3.687900030478513E-2</v>
      </c>
      <c r="L12" s="59">
        <f t="shared" si="12"/>
        <v>1679</v>
      </c>
      <c r="M12" s="39">
        <f t="shared" si="13"/>
        <v>0</v>
      </c>
      <c r="N12" s="38">
        <f t="shared" si="19"/>
        <v>0</v>
      </c>
      <c r="O12" s="49">
        <f t="shared" si="9"/>
        <v>93981</v>
      </c>
      <c r="P12" s="37">
        <f t="shared" si="10"/>
        <v>913</v>
      </c>
      <c r="Q12" s="38">
        <f t="shared" si="14"/>
        <v>9.7147295729987978E-3</v>
      </c>
      <c r="S12" s="3" t="s">
        <v>75</v>
      </c>
      <c r="T12" s="115">
        <v>1053</v>
      </c>
      <c r="U12" s="39">
        <v>5</v>
      </c>
      <c r="V12" s="115">
        <v>82</v>
      </c>
      <c r="W12" s="39">
        <v>2</v>
      </c>
      <c r="X12" s="115">
        <v>18</v>
      </c>
      <c r="Y12" s="116">
        <v>0</v>
      </c>
      <c r="Z12" s="115">
        <v>47</v>
      </c>
      <c r="AA12" s="117">
        <v>0</v>
      </c>
      <c r="AC12" s="97" t="s">
        <v>84</v>
      </c>
      <c r="AD12" s="99">
        <f>ROUND(年齢別_人間ドック受診率!Q12,3)</f>
        <v>0.01</v>
      </c>
      <c r="AF12" s="66"/>
      <c r="AG12" s="61" t="s">
        <v>153</v>
      </c>
      <c r="AH12" s="63">
        <f>SUM(X15:X19)</f>
        <v>46059</v>
      </c>
      <c r="AI12" s="63">
        <f>SUM(Y15:Y19)</f>
        <v>1588</v>
      </c>
      <c r="AJ12" s="43">
        <f t="shared" si="18"/>
        <v>3.4477517966086973E-2</v>
      </c>
      <c r="AL12" s="48">
        <v>7</v>
      </c>
      <c r="AM12" s="60" t="s">
        <v>150</v>
      </c>
      <c r="AN12" s="57">
        <f t="shared" si="15"/>
        <v>4.5434080562951271E-3</v>
      </c>
      <c r="AO12" s="57">
        <f t="shared" si="16"/>
        <v>1.6994682078983928E-2</v>
      </c>
      <c r="AP12" s="57">
        <f t="shared" si="17"/>
        <v>2.9811388691793662E-2</v>
      </c>
    </row>
    <row r="13" spans="2:42" ht="13.5" customHeight="1">
      <c r="B13" s="3" t="s">
        <v>85</v>
      </c>
      <c r="C13" s="59">
        <f t="shared" si="1"/>
        <v>58383</v>
      </c>
      <c r="D13" s="39">
        <f t="shared" si="2"/>
        <v>243</v>
      </c>
      <c r="E13" s="38">
        <f t="shared" si="3"/>
        <v>4.1621704948358257E-3</v>
      </c>
      <c r="F13" s="59">
        <f t="shared" si="4"/>
        <v>15566</v>
      </c>
      <c r="G13" s="39">
        <f t="shared" si="5"/>
        <v>275</v>
      </c>
      <c r="H13" s="38">
        <f t="shared" si="6"/>
        <v>1.766670949505332E-2</v>
      </c>
      <c r="I13" s="59">
        <f t="shared" si="7"/>
        <v>5601</v>
      </c>
      <c r="J13" s="39">
        <f t="shared" si="8"/>
        <v>185</v>
      </c>
      <c r="K13" s="38">
        <f t="shared" si="11"/>
        <v>3.3029816104267098E-2</v>
      </c>
      <c r="L13" s="59">
        <f t="shared" si="12"/>
        <v>1876</v>
      </c>
      <c r="M13" s="39">
        <f t="shared" si="13"/>
        <v>1</v>
      </c>
      <c r="N13" s="38">
        <f t="shared" si="19"/>
        <v>5.3304904051172707E-4</v>
      </c>
      <c r="O13" s="49">
        <f t="shared" si="9"/>
        <v>81426</v>
      </c>
      <c r="P13" s="37">
        <f t="shared" si="10"/>
        <v>704</v>
      </c>
      <c r="Q13" s="38">
        <f t="shared" si="14"/>
        <v>8.6458870631002382E-3</v>
      </c>
      <c r="S13" s="3" t="s">
        <v>76</v>
      </c>
      <c r="T13" s="115">
        <v>1214</v>
      </c>
      <c r="U13" s="39">
        <v>7</v>
      </c>
      <c r="V13" s="115">
        <v>88</v>
      </c>
      <c r="W13" s="39">
        <v>3</v>
      </c>
      <c r="X13" s="115">
        <v>28</v>
      </c>
      <c r="Y13" s="116">
        <v>1</v>
      </c>
      <c r="Z13" s="115">
        <v>69</v>
      </c>
      <c r="AA13" s="117">
        <v>0</v>
      </c>
      <c r="AC13" s="97" t="s">
        <v>85</v>
      </c>
      <c r="AD13" s="99">
        <f>ROUND(年齢別_人間ドック受診率!Q13,3)</f>
        <v>8.9999999999999993E-3</v>
      </c>
      <c r="AF13" s="67"/>
      <c r="AG13" s="68" t="s">
        <v>67</v>
      </c>
      <c r="AH13" s="63">
        <f>SUM(O6:O10)</f>
        <v>477661</v>
      </c>
      <c r="AI13" s="63">
        <f>SUM(P6:P10)</f>
        <v>6349</v>
      </c>
      <c r="AJ13" s="43">
        <f t="shared" si="18"/>
        <v>1.3291853427430752E-2</v>
      </c>
    </row>
    <row r="14" spans="2:42" ht="13.5" customHeight="1">
      <c r="B14" s="3" t="s">
        <v>86</v>
      </c>
      <c r="C14" s="59">
        <f t="shared" si="1"/>
        <v>48956</v>
      </c>
      <c r="D14" s="39">
        <f t="shared" si="2"/>
        <v>159</v>
      </c>
      <c r="E14" s="38">
        <f t="shared" si="3"/>
        <v>3.2478143639186208E-3</v>
      </c>
      <c r="F14" s="59">
        <f t="shared" si="4"/>
        <v>13069</v>
      </c>
      <c r="G14" s="39">
        <f t="shared" si="5"/>
        <v>180</v>
      </c>
      <c r="H14" s="38">
        <f t="shared" si="6"/>
        <v>1.3773050730736858E-2</v>
      </c>
      <c r="I14" s="59">
        <f t="shared" si="7"/>
        <v>4504</v>
      </c>
      <c r="J14" s="39">
        <f t="shared" si="8"/>
        <v>161</v>
      </c>
      <c r="K14" s="38">
        <f t="shared" si="11"/>
        <v>3.5746003552397869E-2</v>
      </c>
      <c r="L14" s="59">
        <f t="shared" si="12"/>
        <v>1764</v>
      </c>
      <c r="M14" s="39">
        <f t="shared" si="13"/>
        <v>0</v>
      </c>
      <c r="N14" s="38">
        <f t="shared" si="19"/>
        <v>0</v>
      </c>
      <c r="O14" s="49">
        <f t="shared" si="9"/>
        <v>68293</v>
      </c>
      <c r="P14" s="37">
        <f t="shared" si="10"/>
        <v>500</v>
      </c>
      <c r="Q14" s="38">
        <f t="shared" si="14"/>
        <v>7.3213945792394534E-3</v>
      </c>
      <c r="S14" s="3" t="s">
        <v>77</v>
      </c>
      <c r="T14" s="115">
        <v>1403</v>
      </c>
      <c r="U14" s="39">
        <v>14</v>
      </c>
      <c r="V14" s="115">
        <v>87</v>
      </c>
      <c r="W14" s="39">
        <v>0</v>
      </c>
      <c r="X14" s="115">
        <v>33</v>
      </c>
      <c r="Y14" s="116">
        <v>1</v>
      </c>
      <c r="Z14" s="115">
        <v>74</v>
      </c>
      <c r="AA14" s="117">
        <v>0</v>
      </c>
      <c r="AC14" s="97" t="s">
        <v>86</v>
      </c>
      <c r="AD14" s="99">
        <f>ROUND(年齢別_人間ドック受診率!Q14,3)</f>
        <v>7.0000000000000001E-3</v>
      </c>
      <c r="AF14" s="65" t="s">
        <v>61</v>
      </c>
      <c r="AG14" s="61" t="s">
        <v>151</v>
      </c>
      <c r="AH14" s="63">
        <f>SUM(T20:T24)</f>
        <v>281618</v>
      </c>
      <c r="AI14" s="63">
        <f>SUM(U20:U24)</f>
        <v>1255</v>
      </c>
      <c r="AJ14" s="43">
        <f t="shared" si="18"/>
        <v>4.4563912818072707E-3</v>
      </c>
    </row>
    <row r="15" spans="2:42" ht="13.5" customHeight="1">
      <c r="B15" s="3" t="s">
        <v>87</v>
      </c>
      <c r="C15" s="59">
        <f t="shared" si="1"/>
        <v>42116</v>
      </c>
      <c r="D15" s="39">
        <f t="shared" si="2"/>
        <v>118</v>
      </c>
      <c r="E15" s="38">
        <f t="shared" si="3"/>
        <v>2.801785544686105E-3</v>
      </c>
      <c r="F15" s="59">
        <f t="shared" si="4"/>
        <v>10980</v>
      </c>
      <c r="G15" s="39">
        <f t="shared" si="5"/>
        <v>135</v>
      </c>
      <c r="H15" s="38">
        <f t="shared" si="6"/>
        <v>1.2295081967213115E-2</v>
      </c>
      <c r="I15" s="59">
        <f t="shared" si="7"/>
        <v>3871</v>
      </c>
      <c r="J15" s="39">
        <f t="shared" si="8"/>
        <v>112</v>
      </c>
      <c r="K15" s="38">
        <f t="shared" si="11"/>
        <v>2.8933092224231464E-2</v>
      </c>
      <c r="L15" s="59">
        <f t="shared" si="12"/>
        <v>1748</v>
      </c>
      <c r="M15" s="39">
        <f t="shared" si="13"/>
        <v>1</v>
      </c>
      <c r="N15" s="38">
        <f t="shared" si="19"/>
        <v>5.7208237986270023E-4</v>
      </c>
      <c r="O15" s="49">
        <f t="shared" si="9"/>
        <v>58715</v>
      </c>
      <c r="P15" s="37">
        <f t="shared" si="10"/>
        <v>366</v>
      </c>
      <c r="Q15" s="38">
        <f t="shared" si="14"/>
        <v>6.2335008089925911E-3</v>
      </c>
      <c r="S15" s="3" t="s">
        <v>78</v>
      </c>
      <c r="T15" s="59">
        <v>88511</v>
      </c>
      <c r="U15" s="39">
        <v>288</v>
      </c>
      <c r="V15" s="59">
        <v>27010</v>
      </c>
      <c r="W15" s="39">
        <v>253</v>
      </c>
      <c r="X15" s="59">
        <v>14210</v>
      </c>
      <c r="Y15" s="116">
        <v>164</v>
      </c>
      <c r="Z15" s="59">
        <v>473</v>
      </c>
      <c r="AA15" s="117">
        <v>1</v>
      </c>
      <c r="AC15" s="97" t="s">
        <v>87</v>
      </c>
      <c r="AD15" s="99">
        <f>ROUND(年齢別_人間ドック受診率!Q15,3)</f>
        <v>6.0000000000000001E-3</v>
      </c>
      <c r="AF15" s="66"/>
      <c r="AG15" s="61" t="s">
        <v>199</v>
      </c>
      <c r="AH15" s="36">
        <f>SUM(V20:V24)</f>
        <v>74757</v>
      </c>
      <c r="AI15" s="36">
        <f>SUM(W20:W24)</f>
        <v>1316</v>
      </c>
      <c r="AJ15" s="43">
        <f>IFERROR(AI15/AH15,"-")</f>
        <v>1.7603702663295744E-2</v>
      </c>
      <c r="AM15" s="118"/>
      <c r="AN15" s="85" t="s">
        <v>151</v>
      </c>
      <c r="AO15" s="106" t="s">
        <v>202</v>
      </c>
      <c r="AP15" s="85" t="s">
        <v>152</v>
      </c>
    </row>
    <row r="16" spans="2:42" ht="13.5" customHeight="1">
      <c r="B16" s="3" t="s">
        <v>88</v>
      </c>
      <c r="C16" s="59">
        <f t="shared" si="1"/>
        <v>44695</v>
      </c>
      <c r="D16" s="39">
        <f t="shared" si="2"/>
        <v>123</v>
      </c>
      <c r="E16" s="38">
        <f t="shared" si="3"/>
        <v>2.7519856807249133E-3</v>
      </c>
      <c r="F16" s="59">
        <f t="shared" si="4"/>
        <v>11604</v>
      </c>
      <c r="G16" s="39">
        <f t="shared" si="5"/>
        <v>132</v>
      </c>
      <c r="H16" s="38">
        <f t="shared" si="6"/>
        <v>1.1375387797311272E-2</v>
      </c>
      <c r="I16" s="59">
        <f t="shared" si="7"/>
        <v>3916</v>
      </c>
      <c r="J16" s="39">
        <f t="shared" si="8"/>
        <v>89</v>
      </c>
      <c r="K16" s="38">
        <f t="shared" si="11"/>
        <v>2.2727272727272728E-2</v>
      </c>
      <c r="L16" s="59">
        <f t="shared" si="12"/>
        <v>1851</v>
      </c>
      <c r="M16" s="39">
        <f t="shared" si="13"/>
        <v>0</v>
      </c>
      <c r="N16" s="38">
        <f t="shared" si="19"/>
        <v>0</v>
      </c>
      <c r="O16" s="49">
        <f t="shared" si="9"/>
        <v>62066</v>
      </c>
      <c r="P16" s="37">
        <f t="shared" si="10"/>
        <v>344</v>
      </c>
      <c r="Q16" s="38">
        <f t="shared" si="14"/>
        <v>5.5424870299358745E-3</v>
      </c>
      <c r="S16" s="3" t="s">
        <v>79</v>
      </c>
      <c r="T16" s="59">
        <v>66308</v>
      </c>
      <c r="U16" s="39">
        <v>729</v>
      </c>
      <c r="V16" s="59">
        <v>20421</v>
      </c>
      <c r="W16" s="39">
        <v>690</v>
      </c>
      <c r="X16" s="59">
        <v>10416</v>
      </c>
      <c r="Y16" s="116">
        <v>494</v>
      </c>
      <c r="Z16" s="59">
        <v>591</v>
      </c>
      <c r="AA16" s="117">
        <v>1</v>
      </c>
      <c r="AC16" s="97" t="s">
        <v>88</v>
      </c>
      <c r="AD16" s="99">
        <f>ROUND(年齢別_人間ドック受診率!Q16,3)</f>
        <v>6.0000000000000001E-3</v>
      </c>
      <c r="AF16" s="66"/>
      <c r="AG16" s="61" t="s">
        <v>153</v>
      </c>
      <c r="AH16" s="63">
        <f>SUM(X20:X24)</f>
        <v>27185</v>
      </c>
      <c r="AI16" s="63">
        <f>SUM(Y20:Y24)</f>
        <v>922</v>
      </c>
      <c r="AJ16" s="43">
        <f t="shared" si="18"/>
        <v>3.3915762368953467E-2</v>
      </c>
      <c r="AM16" s="118"/>
      <c r="AN16" s="85" t="s">
        <v>139</v>
      </c>
      <c r="AO16" s="106" t="s">
        <v>139</v>
      </c>
      <c r="AP16" s="85" t="s">
        <v>139</v>
      </c>
    </row>
    <row r="17" spans="2:56" ht="13.5" customHeight="1">
      <c r="B17" s="3" t="s">
        <v>89</v>
      </c>
      <c r="C17" s="59">
        <f t="shared" si="1"/>
        <v>39954</v>
      </c>
      <c r="D17" s="39">
        <f t="shared" si="2"/>
        <v>83</v>
      </c>
      <c r="E17" s="38">
        <f t="shared" si="3"/>
        <v>2.0773889973469488E-3</v>
      </c>
      <c r="F17" s="59">
        <f t="shared" si="4"/>
        <v>10188</v>
      </c>
      <c r="G17" s="39">
        <f t="shared" si="5"/>
        <v>94</v>
      </c>
      <c r="H17" s="38">
        <f t="shared" si="6"/>
        <v>9.2265410286611702E-3</v>
      </c>
      <c r="I17" s="59">
        <f t="shared" si="7"/>
        <v>3182</v>
      </c>
      <c r="J17" s="39">
        <f t="shared" si="8"/>
        <v>68</v>
      </c>
      <c r="K17" s="38">
        <f t="shared" si="11"/>
        <v>2.1370207416719043E-2</v>
      </c>
      <c r="L17" s="59">
        <f t="shared" si="12"/>
        <v>1973</v>
      </c>
      <c r="M17" s="39">
        <f t="shared" si="13"/>
        <v>1</v>
      </c>
      <c r="N17" s="38">
        <f t="shared" si="19"/>
        <v>5.0684237202230106E-4</v>
      </c>
      <c r="O17" s="49">
        <f t="shared" si="9"/>
        <v>55297</v>
      </c>
      <c r="P17" s="37">
        <f t="shared" si="10"/>
        <v>246</v>
      </c>
      <c r="Q17" s="38">
        <f t="shared" si="14"/>
        <v>4.4487042696710489E-3</v>
      </c>
      <c r="S17" s="3" t="s">
        <v>80</v>
      </c>
      <c r="T17" s="59">
        <v>48268</v>
      </c>
      <c r="U17" s="39">
        <v>457</v>
      </c>
      <c r="V17" s="59">
        <v>13981</v>
      </c>
      <c r="W17" s="39">
        <v>460</v>
      </c>
      <c r="X17" s="59">
        <v>6425</v>
      </c>
      <c r="Y17" s="116">
        <v>308</v>
      </c>
      <c r="Z17" s="59">
        <v>540</v>
      </c>
      <c r="AA17" s="117">
        <v>1</v>
      </c>
      <c r="AC17" s="97" t="s">
        <v>89</v>
      </c>
      <c r="AD17" s="99">
        <f>ROUND(年齢別_人間ドック受診率!Q17,3)</f>
        <v>4.0000000000000001E-3</v>
      </c>
      <c r="AF17" s="67"/>
      <c r="AG17" s="68" t="s">
        <v>67</v>
      </c>
      <c r="AH17" s="63">
        <f>SUM(O11:O15)</f>
        <v>391950</v>
      </c>
      <c r="AI17" s="63">
        <f>SUM(P11:P15)</f>
        <v>3497</v>
      </c>
      <c r="AJ17" s="43">
        <f t="shared" si="18"/>
        <v>8.9220563847429522E-3</v>
      </c>
      <c r="AM17" s="86" t="s">
        <v>136</v>
      </c>
      <c r="AN17" s="57">
        <f>ROUND(AN6,3)</f>
        <v>8.9999999999999993E-3</v>
      </c>
      <c r="AO17" s="57">
        <f>ROUND(AO6,3)</f>
        <v>2.3E-2</v>
      </c>
      <c r="AP17" s="57">
        <f>ROUND(AP6,3)</f>
        <v>0.02</v>
      </c>
    </row>
    <row r="18" spans="2:56" ht="13.5" customHeight="1">
      <c r="B18" s="3" t="s">
        <v>90</v>
      </c>
      <c r="C18" s="59">
        <f t="shared" si="1"/>
        <v>36979</v>
      </c>
      <c r="D18" s="39">
        <f t="shared" si="2"/>
        <v>51</v>
      </c>
      <c r="E18" s="38">
        <f t="shared" si="3"/>
        <v>1.379161145515022E-3</v>
      </c>
      <c r="F18" s="59">
        <f t="shared" si="4"/>
        <v>9513</v>
      </c>
      <c r="G18" s="39">
        <f t="shared" si="5"/>
        <v>65</v>
      </c>
      <c r="H18" s="38">
        <f t="shared" si="6"/>
        <v>6.832755177126038E-3</v>
      </c>
      <c r="I18" s="59">
        <f t="shared" si="7"/>
        <v>2814</v>
      </c>
      <c r="J18" s="39">
        <f t="shared" si="8"/>
        <v>57</v>
      </c>
      <c r="K18" s="38">
        <f t="shared" si="11"/>
        <v>2.0255863539445629E-2</v>
      </c>
      <c r="L18" s="59">
        <f t="shared" si="12"/>
        <v>2117</v>
      </c>
      <c r="M18" s="39">
        <f t="shared" si="13"/>
        <v>0</v>
      </c>
      <c r="N18" s="38">
        <f t="shared" si="19"/>
        <v>0</v>
      </c>
      <c r="O18" s="49">
        <f t="shared" si="9"/>
        <v>51423</v>
      </c>
      <c r="P18" s="37">
        <f t="shared" si="10"/>
        <v>173</v>
      </c>
      <c r="Q18" s="38">
        <f t="shared" si="14"/>
        <v>3.3642533496684363E-3</v>
      </c>
      <c r="S18" s="3" t="s">
        <v>81</v>
      </c>
      <c r="T18" s="59">
        <v>60167</v>
      </c>
      <c r="U18" s="39">
        <v>480</v>
      </c>
      <c r="V18" s="59">
        <v>16593</v>
      </c>
      <c r="W18" s="39">
        <v>459</v>
      </c>
      <c r="X18" s="59">
        <v>7413</v>
      </c>
      <c r="Y18" s="116">
        <v>306</v>
      </c>
      <c r="Z18" s="59">
        <v>886</v>
      </c>
      <c r="AA18" s="117">
        <v>2</v>
      </c>
      <c r="AC18" s="97" t="s">
        <v>90</v>
      </c>
      <c r="AD18" s="99">
        <f>ROUND(年齢別_人間ドック受診率!Q18,3)</f>
        <v>3.0000000000000001E-3</v>
      </c>
      <c r="AF18" s="65" t="s">
        <v>62</v>
      </c>
      <c r="AG18" s="61" t="s">
        <v>151</v>
      </c>
      <c r="AH18" s="63">
        <f>SUM(T25:T29)</f>
        <v>178083</v>
      </c>
      <c r="AI18" s="63">
        <f>SUM(U25:U29)</f>
        <v>315</v>
      </c>
      <c r="AJ18" s="43">
        <f t="shared" si="18"/>
        <v>1.768838126042351E-3</v>
      </c>
      <c r="AM18" s="86" t="s">
        <v>60</v>
      </c>
      <c r="AN18" s="57">
        <f t="shared" ref="AN18:AO18" si="20">ROUND(AN7,3)</f>
        <v>7.0000000000000001E-3</v>
      </c>
      <c r="AO18" s="57">
        <f t="shared" si="20"/>
        <v>2.4E-2</v>
      </c>
      <c r="AP18" s="57">
        <f t="shared" ref="AP18:AP23" si="21">ROUND(AP7,3)</f>
        <v>3.4000000000000002E-2</v>
      </c>
    </row>
    <row r="19" spans="2:56" ht="13.5" customHeight="1">
      <c r="B19" s="3" t="s">
        <v>91</v>
      </c>
      <c r="C19" s="59">
        <f t="shared" si="1"/>
        <v>30464</v>
      </c>
      <c r="D19" s="39">
        <f t="shared" si="2"/>
        <v>39</v>
      </c>
      <c r="E19" s="38">
        <f t="shared" si="3"/>
        <v>1.2801995798319328E-3</v>
      </c>
      <c r="F19" s="59">
        <f t="shared" si="4"/>
        <v>7318</v>
      </c>
      <c r="G19" s="39">
        <f t="shared" si="5"/>
        <v>44</v>
      </c>
      <c r="H19" s="38">
        <f t="shared" si="6"/>
        <v>6.0125717409128176E-3</v>
      </c>
      <c r="I19" s="59">
        <f t="shared" si="7"/>
        <v>2276</v>
      </c>
      <c r="J19" s="39">
        <f t="shared" si="8"/>
        <v>41</v>
      </c>
      <c r="K19" s="38">
        <f t="shared" si="11"/>
        <v>1.8014059753954304E-2</v>
      </c>
      <c r="L19" s="59">
        <f t="shared" si="12"/>
        <v>1998</v>
      </c>
      <c r="M19" s="39">
        <f t="shared" si="13"/>
        <v>0</v>
      </c>
      <c r="N19" s="38">
        <f t="shared" si="19"/>
        <v>0</v>
      </c>
      <c r="O19" s="49">
        <f t="shared" si="9"/>
        <v>42056</v>
      </c>
      <c r="P19" s="37">
        <f t="shared" si="10"/>
        <v>124</v>
      </c>
      <c r="Q19" s="38">
        <f t="shared" si="14"/>
        <v>2.9484496861327753E-3</v>
      </c>
      <c r="S19" s="3" t="s">
        <v>82</v>
      </c>
      <c r="T19" s="59">
        <v>68235</v>
      </c>
      <c r="U19" s="39">
        <v>473</v>
      </c>
      <c r="V19" s="59">
        <v>18476</v>
      </c>
      <c r="W19" s="39">
        <v>466</v>
      </c>
      <c r="X19" s="59">
        <v>7595</v>
      </c>
      <c r="Y19" s="116">
        <v>316</v>
      </c>
      <c r="Z19" s="59">
        <v>1142</v>
      </c>
      <c r="AA19" s="117">
        <v>1</v>
      </c>
      <c r="AC19" s="97" t="s">
        <v>91</v>
      </c>
      <c r="AD19" s="99">
        <f>ROUND(年齢別_人間ドック受診率!Q19,3)</f>
        <v>3.0000000000000001E-3</v>
      </c>
      <c r="AF19" s="66"/>
      <c r="AG19" s="61" t="s">
        <v>199</v>
      </c>
      <c r="AH19" s="36">
        <f>SUM(V25:V29)</f>
        <v>44633</v>
      </c>
      <c r="AI19" s="36">
        <f>SUM(W25:W29)</f>
        <v>359</v>
      </c>
      <c r="AJ19" s="43">
        <f t="shared" si="18"/>
        <v>8.0433759774158134E-3</v>
      </c>
      <c r="AM19" s="86" t="s">
        <v>61</v>
      </c>
      <c r="AN19" s="57">
        <f t="shared" ref="AN19:AO19" si="22">ROUND(AN8,3)</f>
        <v>4.0000000000000001E-3</v>
      </c>
      <c r="AO19" s="57">
        <f t="shared" si="22"/>
        <v>1.7999999999999999E-2</v>
      </c>
      <c r="AP19" s="57">
        <f t="shared" si="21"/>
        <v>3.4000000000000002E-2</v>
      </c>
    </row>
    <row r="20" spans="2:56" ht="13.5" customHeight="1">
      <c r="B20" s="3" t="s">
        <v>92</v>
      </c>
      <c r="C20" s="59">
        <f t="shared" si="1"/>
        <v>25991</v>
      </c>
      <c r="D20" s="39">
        <f t="shared" si="2"/>
        <v>19</v>
      </c>
      <c r="E20" s="38">
        <f t="shared" si="3"/>
        <v>7.3102227694201837E-4</v>
      </c>
      <c r="F20" s="59">
        <f t="shared" si="4"/>
        <v>6010</v>
      </c>
      <c r="G20" s="39">
        <f t="shared" si="5"/>
        <v>24</v>
      </c>
      <c r="H20" s="38">
        <f t="shared" si="6"/>
        <v>3.9933444259567389E-3</v>
      </c>
      <c r="I20" s="59">
        <f t="shared" si="7"/>
        <v>1853</v>
      </c>
      <c r="J20" s="39">
        <f t="shared" si="8"/>
        <v>11</v>
      </c>
      <c r="K20" s="38">
        <f>IFERROR(J20/I20,"-")</f>
        <v>5.9363194819212085E-3</v>
      </c>
      <c r="L20" s="59">
        <f t="shared" si="12"/>
        <v>2000</v>
      </c>
      <c r="M20" s="39">
        <f t="shared" si="13"/>
        <v>0</v>
      </c>
      <c r="N20" s="38">
        <f t="shared" si="19"/>
        <v>0</v>
      </c>
      <c r="O20" s="49">
        <f t="shared" si="9"/>
        <v>35854</v>
      </c>
      <c r="P20" s="37">
        <f t="shared" si="10"/>
        <v>54</v>
      </c>
      <c r="Q20" s="38">
        <f t="shared" si="14"/>
        <v>1.5061081050928766E-3</v>
      </c>
      <c r="S20" s="3" t="s">
        <v>83</v>
      </c>
      <c r="T20" s="59">
        <v>64577</v>
      </c>
      <c r="U20" s="39">
        <v>398</v>
      </c>
      <c r="V20" s="59">
        <v>16988</v>
      </c>
      <c r="W20" s="39">
        <v>392</v>
      </c>
      <c r="X20" s="59">
        <v>6647</v>
      </c>
      <c r="Y20" s="116">
        <v>222</v>
      </c>
      <c r="Z20" s="59">
        <v>1323</v>
      </c>
      <c r="AA20" s="117">
        <v>2</v>
      </c>
      <c r="AC20" s="97" t="s">
        <v>92</v>
      </c>
      <c r="AD20" s="99">
        <f>ROUND(年齢別_人間ドック受診率!Q20,3)</f>
        <v>2E-3</v>
      </c>
      <c r="AF20" s="66"/>
      <c r="AG20" s="61" t="s">
        <v>153</v>
      </c>
      <c r="AH20" s="63">
        <f>SUM(X25:X29)</f>
        <v>14041</v>
      </c>
      <c r="AI20" s="63">
        <f>SUM(Y25:Y29)</f>
        <v>266</v>
      </c>
      <c r="AJ20" s="43">
        <f t="shared" si="18"/>
        <v>1.8944519621109608E-2</v>
      </c>
      <c r="AM20" s="86" t="s">
        <v>62</v>
      </c>
      <c r="AN20" s="57">
        <f t="shared" ref="AN20:AO20" si="23">ROUND(AN9,3)</f>
        <v>2E-3</v>
      </c>
      <c r="AO20" s="57">
        <f t="shared" si="23"/>
        <v>8.0000000000000002E-3</v>
      </c>
      <c r="AP20" s="57">
        <f t="shared" si="21"/>
        <v>1.9E-2</v>
      </c>
    </row>
    <row r="21" spans="2:56" ht="13.5" customHeight="1">
      <c r="B21" s="3" t="s">
        <v>93</v>
      </c>
      <c r="C21" s="59">
        <f t="shared" si="1"/>
        <v>22921</v>
      </c>
      <c r="D21" s="39">
        <f t="shared" si="2"/>
        <v>14</v>
      </c>
      <c r="E21" s="38">
        <f t="shared" si="3"/>
        <v>6.1079359539287117E-4</v>
      </c>
      <c r="F21" s="59">
        <f t="shared" si="4"/>
        <v>5552</v>
      </c>
      <c r="G21" s="39">
        <f t="shared" si="5"/>
        <v>15</v>
      </c>
      <c r="H21" s="38">
        <f t="shared" si="6"/>
        <v>2.7017291066282422E-3</v>
      </c>
      <c r="I21" s="59">
        <f t="shared" si="7"/>
        <v>1700</v>
      </c>
      <c r="J21" s="39">
        <f t="shared" si="8"/>
        <v>14</v>
      </c>
      <c r="K21" s="38">
        <f t="shared" si="11"/>
        <v>8.2352941176470594E-3</v>
      </c>
      <c r="L21" s="59">
        <f t="shared" si="12"/>
        <v>2057</v>
      </c>
      <c r="M21" s="39">
        <f t="shared" si="13"/>
        <v>1</v>
      </c>
      <c r="N21" s="38">
        <f t="shared" si="19"/>
        <v>4.8614487117160912E-4</v>
      </c>
      <c r="O21" s="49">
        <f t="shared" si="9"/>
        <v>32230</v>
      </c>
      <c r="P21" s="37">
        <f t="shared" si="10"/>
        <v>44</v>
      </c>
      <c r="Q21" s="38">
        <f t="shared" si="14"/>
        <v>1.3651877133105802E-3</v>
      </c>
      <c r="S21" s="3" t="s">
        <v>84</v>
      </c>
      <c r="T21" s="59">
        <v>67586</v>
      </c>
      <c r="U21" s="39">
        <v>337</v>
      </c>
      <c r="V21" s="59">
        <v>18154</v>
      </c>
      <c r="W21" s="39">
        <v>334</v>
      </c>
      <c r="X21" s="59">
        <v>6562</v>
      </c>
      <c r="Y21" s="116">
        <v>242</v>
      </c>
      <c r="Z21" s="59">
        <v>1679</v>
      </c>
      <c r="AA21" s="117">
        <v>0</v>
      </c>
      <c r="AC21" s="97" t="s">
        <v>93</v>
      </c>
      <c r="AD21" s="99">
        <f>ROUND(年齢別_人間ドック受診率!Q21,3)</f>
        <v>1E-3</v>
      </c>
      <c r="AF21" s="67"/>
      <c r="AG21" s="68" t="s">
        <v>67</v>
      </c>
      <c r="AH21" s="63">
        <f>SUM(O16:O20)</f>
        <v>246696</v>
      </c>
      <c r="AI21" s="63">
        <f>SUM(P16:P20)</f>
        <v>941</v>
      </c>
      <c r="AJ21" s="43">
        <f t="shared" si="18"/>
        <v>3.8144112592016083E-3</v>
      </c>
      <c r="AM21" s="86" t="s">
        <v>63</v>
      </c>
      <c r="AN21" s="57">
        <f t="shared" ref="AN21:AO21" si="24">ROUND(AN10,3)</f>
        <v>0</v>
      </c>
      <c r="AO21" s="57">
        <f t="shared" si="24"/>
        <v>2E-3</v>
      </c>
      <c r="AP21" s="57">
        <f t="shared" si="21"/>
        <v>6.0000000000000001E-3</v>
      </c>
    </row>
    <row r="22" spans="2:56" ht="13.5" customHeight="1">
      <c r="B22" s="3" t="s">
        <v>94</v>
      </c>
      <c r="C22" s="59">
        <f t="shared" si="1"/>
        <v>18353</v>
      </c>
      <c r="D22" s="39">
        <f t="shared" si="2"/>
        <v>6</v>
      </c>
      <c r="E22" s="38">
        <f t="shared" si="3"/>
        <v>3.2692202909606057E-4</v>
      </c>
      <c r="F22" s="59">
        <f t="shared" si="4"/>
        <v>4254</v>
      </c>
      <c r="G22" s="39">
        <f t="shared" si="5"/>
        <v>7</v>
      </c>
      <c r="H22" s="38">
        <f t="shared" si="6"/>
        <v>1.6455101081335214E-3</v>
      </c>
      <c r="I22" s="59">
        <f t="shared" si="7"/>
        <v>1296</v>
      </c>
      <c r="J22" s="39">
        <f t="shared" si="8"/>
        <v>10</v>
      </c>
      <c r="K22" s="38">
        <f t="shared" si="11"/>
        <v>7.716049382716049E-3</v>
      </c>
      <c r="L22" s="59">
        <f t="shared" si="12"/>
        <v>2051</v>
      </c>
      <c r="M22" s="39">
        <f t="shared" si="13"/>
        <v>1</v>
      </c>
      <c r="N22" s="38">
        <f t="shared" si="19"/>
        <v>4.8756704046806434E-4</v>
      </c>
      <c r="O22" s="49">
        <f t="shared" si="9"/>
        <v>25954</v>
      </c>
      <c r="P22" s="37">
        <f t="shared" si="10"/>
        <v>24</v>
      </c>
      <c r="Q22" s="38">
        <f t="shared" si="14"/>
        <v>9.2471295368729293E-4</v>
      </c>
      <c r="S22" s="3" t="s">
        <v>85</v>
      </c>
      <c r="T22" s="59">
        <v>58383</v>
      </c>
      <c r="U22" s="39">
        <v>243</v>
      </c>
      <c r="V22" s="59">
        <v>15566</v>
      </c>
      <c r="W22" s="39">
        <v>275</v>
      </c>
      <c r="X22" s="59">
        <v>5601</v>
      </c>
      <c r="Y22" s="116">
        <v>185</v>
      </c>
      <c r="Z22" s="59">
        <v>1876</v>
      </c>
      <c r="AA22" s="117">
        <v>1</v>
      </c>
      <c r="AC22" s="97" t="s">
        <v>94</v>
      </c>
      <c r="AD22" s="99">
        <f>ROUND(年齢別_人間ドック受診率!Q22,3)</f>
        <v>1E-3</v>
      </c>
      <c r="AF22" s="65" t="s">
        <v>63</v>
      </c>
      <c r="AG22" s="61" t="s">
        <v>151</v>
      </c>
      <c r="AH22" s="63">
        <f>SUM(T30:T34)</f>
        <v>77387</v>
      </c>
      <c r="AI22" s="63">
        <f>SUM(U30:U34)</f>
        <v>28</v>
      </c>
      <c r="AJ22" s="43">
        <f t="shared" si="18"/>
        <v>3.6181787638750695E-4</v>
      </c>
      <c r="AM22" s="86" t="s">
        <v>64</v>
      </c>
      <c r="AN22" s="57">
        <f t="shared" ref="AN22:AO22" si="25">ROUND(AN11,3)</f>
        <v>0</v>
      </c>
      <c r="AO22" s="57">
        <f t="shared" si="25"/>
        <v>0</v>
      </c>
      <c r="AP22" s="57">
        <f t="shared" si="21"/>
        <v>2E-3</v>
      </c>
    </row>
    <row r="23" spans="2:56" ht="13.5" customHeight="1">
      <c r="B23" s="3" t="s">
        <v>95</v>
      </c>
      <c r="C23" s="59">
        <f t="shared" si="1"/>
        <v>14792</v>
      </c>
      <c r="D23" s="39">
        <f t="shared" si="2"/>
        <v>4</v>
      </c>
      <c r="E23" s="38">
        <f t="shared" si="3"/>
        <v>2.7041644131963225E-4</v>
      </c>
      <c r="F23" s="59">
        <f t="shared" si="4"/>
        <v>3399</v>
      </c>
      <c r="G23" s="39">
        <f t="shared" si="5"/>
        <v>7</v>
      </c>
      <c r="H23" s="38">
        <f t="shared" si="6"/>
        <v>2.0594292438952631E-3</v>
      </c>
      <c r="I23" s="59">
        <f t="shared" si="7"/>
        <v>1022</v>
      </c>
      <c r="J23" s="39">
        <f t="shared" si="8"/>
        <v>3</v>
      </c>
      <c r="K23" s="38">
        <f t="shared" si="11"/>
        <v>2.9354207436399216E-3</v>
      </c>
      <c r="L23" s="59">
        <f t="shared" si="12"/>
        <v>1962</v>
      </c>
      <c r="M23" s="39">
        <f t="shared" si="13"/>
        <v>0</v>
      </c>
      <c r="N23" s="38">
        <f t="shared" si="19"/>
        <v>0</v>
      </c>
      <c r="O23" s="49">
        <f t="shared" si="9"/>
        <v>21175</v>
      </c>
      <c r="P23" s="37">
        <f t="shared" si="10"/>
        <v>14</v>
      </c>
      <c r="Q23" s="38">
        <f t="shared" si="14"/>
        <v>6.6115702479338848E-4</v>
      </c>
      <c r="S23" s="3" t="s">
        <v>86</v>
      </c>
      <c r="T23" s="59">
        <v>48956</v>
      </c>
      <c r="U23" s="39">
        <v>159</v>
      </c>
      <c r="V23" s="59">
        <v>13069</v>
      </c>
      <c r="W23" s="39">
        <v>180</v>
      </c>
      <c r="X23" s="59">
        <v>4504</v>
      </c>
      <c r="Y23" s="116">
        <v>161</v>
      </c>
      <c r="Z23" s="59">
        <v>1764</v>
      </c>
      <c r="AA23" s="117">
        <v>0</v>
      </c>
      <c r="AC23" s="97" t="s">
        <v>95</v>
      </c>
      <c r="AD23" s="99">
        <f>ROUND(年齢別_人間ドック受診率!Q23,3)</f>
        <v>1E-3</v>
      </c>
      <c r="AF23" s="66"/>
      <c r="AG23" s="61" t="s">
        <v>199</v>
      </c>
      <c r="AH23" s="36">
        <f>SUM(V30:V34)</f>
        <v>17765</v>
      </c>
      <c r="AI23" s="36">
        <f>SUM(W30:W34)</f>
        <v>33</v>
      </c>
      <c r="AJ23" s="43">
        <f t="shared" si="18"/>
        <v>1.8575851393188853E-3</v>
      </c>
      <c r="AM23" s="86" t="s">
        <v>150</v>
      </c>
      <c r="AN23" s="57">
        <f t="shared" ref="AN23:AO23" si="26">ROUND(AN12,3)</f>
        <v>5.0000000000000001E-3</v>
      </c>
      <c r="AO23" s="57">
        <f t="shared" si="26"/>
        <v>1.7000000000000001E-2</v>
      </c>
      <c r="AP23" s="57">
        <f t="shared" si="21"/>
        <v>0.03</v>
      </c>
    </row>
    <row r="24" spans="2:56" ht="13.5" customHeight="1">
      <c r="B24" s="3" t="s">
        <v>96</v>
      </c>
      <c r="C24" s="59">
        <f t="shared" si="1"/>
        <v>11676</v>
      </c>
      <c r="D24" s="39">
        <f t="shared" si="2"/>
        <v>4</v>
      </c>
      <c r="E24" s="38">
        <f t="shared" si="3"/>
        <v>3.4258307639602604E-4</v>
      </c>
      <c r="F24" s="59">
        <f t="shared" si="4"/>
        <v>2571</v>
      </c>
      <c r="G24" s="39">
        <f t="shared" si="5"/>
        <v>1</v>
      </c>
      <c r="H24" s="38">
        <f t="shared" si="6"/>
        <v>3.8895371450797355E-4</v>
      </c>
      <c r="I24" s="59">
        <f t="shared" si="7"/>
        <v>829</v>
      </c>
      <c r="J24" s="39">
        <f t="shared" si="8"/>
        <v>3</v>
      </c>
      <c r="K24" s="38">
        <f t="shared" si="11"/>
        <v>3.6188178528347406E-3</v>
      </c>
      <c r="L24" s="59">
        <f t="shared" si="12"/>
        <v>1776</v>
      </c>
      <c r="M24" s="39">
        <f t="shared" si="13"/>
        <v>1</v>
      </c>
      <c r="N24" s="38">
        <f t="shared" si="19"/>
        <v>5.6306306306306306E-4</v>
      </c>
      <c r="O24" s="49">
        <f t="shared" si="9"/>
        <v>16852</v>
      </c>
      <c r="P24" s="37">
        <f t="shared" si="10"/>
        <v>9</v>
      </c>
      <c r="Q24" s="38">
        <f t="shared" si="14"/>
        <v>5.3406123902207455E-4</v>
      </c>
      <c r="S24" s="3" t="s">
        <v>87</v>
      </c>
      <c r="T24" s="59">
        <v>42116</v>
      </c>
      <c r="U24" s="39">
        <v>118</v>
      </c>
      <c r="V24" s="59">
        <v>10980</v>
      </c>
      <c r="W24" s="39">
        <v>135</v>
      </c>
      <c r="X24" s="59">
        <v>3871</v>
      </c>
      <c r="Y24" s="116">
        <v>112</v>
      </c>
      <c r="Z24" s="59">
        <v>1748</v>
      </c>
      <c r="AA24" s="117">
        <v>1</v>
      </c>
      <c r="AC24" s="97" t="s">
        <v>96</v>
      </c>
      <c r="AD24" s="99">
        <f>ROUND(年齢別_人間ドック受診率!Q24,3)</f>
        <v>1E-3</v>
      </c>
      <c r="AF24" s="66"/>
      <c r="AG24" s="61" t="s">
        <v>153</v>
      </c>
      <c r="AH24" s="63">
        <f>SUM(X30:X34)</f>
        <v>5491</v>
      </c>
      <c r="AI24" s="63">
        <f>SUM(Y30:Y34)</f>
        <v>33</v>
      </c>
      <c r="AJ24" s="43">
        <f t="shared" si="18"/>
        <v>6.0098342742669827E-3</v>
      </c>
    </row>
    <row r="25" spans="2:56" ht="13.5" customHeight="1">
      <c r="B25" s="3" t="s">
        <v>97</v>
      </c>
      <c r="C25" s="59">
        <f t="shared" si="1"/>
        <v>9645</v>
      </c>
      <c r="D25" s="39">
        <f t="shared" si="2"/>
        <v>0</v>
      </c>
      <c r="E25" s="38">
        <f t="shared" si="3"/>
        <v>0</v>
      </c>
      <c r="F25" s="59">
        <f t="shared" si="4"/>
        <v>1989</v>
      </c>
      <c r="G25" s="39">
        <f t="shared" si="5"/>
        <v>3</v>
      </c>
      <c r="H25" s="38">
        <f t="shared" si="6"/>
        <v>1.5082956259426848E-3</v>
      </c>
      <c r="I25" s="59">
        <f t="shared" si="7"/>
        <v>644</v>
      </c>
      <c r="J25" s="39">
        <f t="shared" si="8"/>
        <v>3</v>
      </c>
      <c r="K25" s="38">
        <f t="shared" si="11"/>
        <v>4.658385093167702E-3</v>
      </c>
      <c r="L25" s="59">
        <f t="shared" si="12"/>
        <v>1719</v>
      </c>
      <c r="M25" s="39">
        <f t="shared" si="13"/>
        <v>0</v>
      </c>
      <c r="N25" s="38">
        <f t="shared" si="19"/>
        <v>0</v>
      </c>
      <c r="O25" s="49">
        <f t="shared" si="9"/>
        <v>13997</v>
      </c>
      <c r="P25" s="37">
        <f t="shared" si="10"/>
        <v>6</v>
      </c>
      <c r="Q25" s="38">
        <f t="shared" si="14"/>
        <v>4.2866328498964064E-4</v>
      </c>
      <c r="S25" s="3" t="s">
        <v>88</v>
      </c>
      <c r="T25" s="59">
        <v>44695</v>
      </c>
      <c r="U25" s="39">
        <v>123</v>
      </c>
      <c r="V25" s="59">
        <v>11604</v>
      </c>
      <c r="W25" s="39">
        <v>132</v>
      </c>
      <c r="X25" s="59">
        <v>3916</v>
      </c>
      <c r="Y25" s="116">
        <v>89</v>
      </c>
      <c r="Z25" s="59">
        <v>1851</v>
      </c>
      <c r="AA25" s="117">
        <v>0</v>
      </c>
      <c r="AC25" s="97" t="s">
        <v>97</v>
      </c>
      <c r="AD25" s="99">
        <f>ROUND(年齢別_人間ドック受診率!Q25,3)</f>
        <v>0</v>
      </c>
      <c r="AF25" s="67"/>
      <c r="AG25" s="68" t="s">
        <v>67</v>
      </c>
      <c r="AH25" s="63">
        <f>SUM(O21:O25)</f>
        <v>110208</v>
      </c>
      <c r="AI25" s="63">
        <f>SUM(P21:P25)</f>
        <v>97</v>
      </c>
      <c r="AJ25" s="43">
        <f t="shared" si="18"/>
        <v>8.8015389082462257E-4</v>
      </c>
    </row>
    <row r="26" spans="2:56" ht="13.5" customHeight="1" thickBot="1">
      <c r="B26" s="3" t="s">
        <v>64</v>
      </c>
      <c r="C26" s="59">
        <f>SUM(T35:T58)</f>
        <v>24219</v>
      </c>
      <c r="D26" s="39">
        <f>SUM(U35:U58)</f>
        <v>4</v>
      </c>
      <c r="E26" s="38">
        <f>IFERROR(D26/C26,"-")</f>
        <v>1.6515958544944051E-4</v>
      </c>
      <c r="F26" s="59">
        <f>SUM(V35:V58)</f>
        <v>4096</v>
      </c>
      <c r="G26" s="39">
        <f>SUM(W35:W58)</f>
        <v>1</v>
      </c>
      <c r="H26" s="38">
        <f>IFERROR(G26/F26,"-")</f>
        <v>2.44140625E-4</v>
      </c>
      <c r="I26" s="59">
        <f>SUM(X35:X58)</f>
        <v>1498</v>
      </c>
      <c r="J26" s="39">
        <f>SUM(Y35:Y58)</f>
        <v>3</v>
      </c>
      <c r="K26" s="38">
        <f>IFERROR(J26/I26,"-")</f>
        <v>2.0026702269692926E-3</v>
      </c>
      <c r="L26" s="83">
        <f>SUM(Z35:Z58)</f>
        <v>7658</v>
      </c>
      <c r="M26" s="84">
        <f>SUM(AA35:AA58)</f>
        <v>0</v>
      </c>
      <c r="N26" s="38">
        <f>IFERROR(M26/L26,"-")</f>
        <v>0</v>
      </c>
      <c r="O26" s="49">
        <f t="shared" si="9"/>
        <v>37471</v>
      </c>
      <c r="P26" s="37">
        <f>SUM(D26,G26,J26,M26)</f>
        <v>8</v>
      </c>
      <c r="Q26" s="38">
        <f>IFERROR(P26/O26,"-")</f>
        <v>2.1349843879266633E-4</v>
      </c>
      <c r="S26" s="3" t="s">
        <v>89</v>
      </c>
      <c r="T26" s="59">
        <v>39954</v>
      </c>
      <c r="U26" s="39">
        <v>83</v>
      </c>
      <c r="V26" s="59">
        <v>10188</v>
      </c>
      <c r="W26" s="39">
        <v>94</v>
      </c>
      <c r="X26" s="59">
        <v>3182</v>
      </c>
      <c r="Y26" s="116">
        <v>68</v>
      </c>
      <c r="Z26" s="59">
        <v>1973</v>
      </c>
      <c r="AA26" s="117">
        <v>1</v>
      </c>
      <c r="AC26" s="65" t="s">
        <v>64</v>
      </c>
      <c r="AD26" s="99">
        <f>ROUND(年齢別_人間ドック受診率!Q26,3)</f>
        <v>0</v>
      </c>
      <c r="AF26" s="65" t="s">
        <v>64</v>
      </c>
      <c r="AG26" s="61" t="s">
        <v>151</v>
      </c>
      <c r="AH26" s="63">
        <f>SUM(T35:T58)</f>
        <v>24219</v>
      </c>
      <c r="AI26" s="63">
        <f>SUM(U35:U58)</f>
        <v>4</v>
      </c>
      <c r="AJ26" s="43">
        <f t="shared" si="18"/>
        <v>1.6515958544944051E-4</v>
      </c>
    </row>
    <row r="27" spans="2:56" ht="13.5" customHeight="1" thickTop="1">
      <c r="B27" s="6" t="s">
        <v>150</v>
      </c>
      <c r="C27" s="79">
        <f>市区町村別_人間ドック受診率!DE80</f>
        <v>899545</v>
      </c>
      <c r="D27" s="80">
        <f>市区町村別_人間ドック受診率!DF80</f>
        <v>4087</v>
      </c>
      <c r="E27" s="58">
        <f>市区町村別_人間ドック受診率!DG80</f>
        <v>4.5434080562951271E-3</v>
      </c>
      <c r="F27" s="55">
        <f>市区町村別_人間ドック受診率!DH80</f>
        <v>238251</v>
      </c>
      <c r="G27" s="111">
        <f>市区町村別_人間ドック受診率!DI80</f>
        <v>4049</v>
      </c>
      <c r="H27" s="58">
        <f>市区町村別_人間ドック受診率!DJ80</f>
        <v>1.6994682078983928E-2</v>
      </c>
      <c r="I27" s="55">
        <f>市区町村別_人間ドック受診率!DK80</f>
        <v>94427</v>
      </c>
      <c r="J27" s="40">
        <f>市区町村別_人間ドック受診率!DL80</f>
        <v>2815</v>
      </c>
      <c r="K27" s="58">
        <f>市区町村別_人間ドック受診率!DM80</f>
        <v>2.9811388691793662E-2</v>
      </c>
      <c r="L27" s="55">
        <f>市区町村別_人間ドック受診率!DN80</f>
        <v>39466</v>
      </c>
      <c r="M27" s="40">
        <f>市区町村別_人間ドック受診率!DO80</f>
        <v>14</v>
      </c>
      <c r="N27" s="58">
        <f>市区町村別_人間ドック受診率!DP80</f>
        <v>3.5473572188719402E-4</v>
      </c>
      <c r="O27" s="55">
        <f>市区町村別_人間ドック受診率!DQ80</f>
        <v>1271689</v>
      </c>
      <c r="P27" s="40">
        <f>市区町村別_人間ドック受診率!DR80</f>
        <v>10965</v>
      </c>
      <c r="Q27" s="58">
        <f>市区町村別_人間ドック受診率!DS80</f>
        <v>8.6223911663936698E-3</v>
      </c>
      <c r="S27" s="3" t="s">
        <v>90</v>
      </c>
      <c r="T27" s="59">
        <v>36979</v>
      </c>
      <c r="U27" s="39">
        <v>51</v>
      </c>
      <c r="V27" s="59">
        <v>9513</v>
      </c>
      <c r="W27" s="39">
        <v>65</v>
      </c>
      <c r="X27" s="59">
        <v>2814</v>
      </c>
      <c r="Y27" s="116">
        <v>57</v>
      </c>
      <c r="Z27" s="59">
        <v>2117</v>
      </c>
      <c r="AA27" s="117">
        <v>0</v>
      </c>
      <c r="AC27" s="97" t="s">
        <v>150</v>
      </c>
      <c r="AD27" s="99">
        <f>ROUND(年齢別_人間ドック受診率!Q27,3)</f>
        <v>8.9999999999999993E-3</v>
      </c>
      <c r="AF27" s="66"/>
      <c r="AG27" s="61" t="s">
        <v>199</v>
      </c>
      <c r="AH27" s="36">
        <f>SUM(V35:V58)</f>
        <v>4096</v>
      </c>
      <c r="AI27" s="36">
        <f>SUM(W35:W58)</f>
        <v>1</v>
      </c>
      <c r="AJ27" s="43">
        <f>IFERROR(AI27/AH27,"-")</f>
        <v>2.44140625E-4</v>
      </c>
    </row>
    <row r="28" spans="2:56">
      <c r="B28" s="47" t="s">
        <v>191</v>
      </c>
      <c r="S28" s="3" t="s">
        <v>91</v>
      </c>
      <c r="T28" s="59">
        <v>30464</v>
      </c>
      <c r="U28" s="39">
        <v>39</v>
      </c>
      <c r="V28" s="59">
        <v>7318</v>
      </c>
      <c r="W28" s="39">
        <v>44</v>
      </c>
      <c r="X28" s="59">
        <v>2276</v>
      </c>
      <c r="Y28" s="116">
        <v>41</v>
      </c>
      <c r="Z28" s="59">
        <v>1998</v>
      </c>
      <c r="AA28" s="117">
        <v>0</v>
      </c>
      <c r="AF28" s="66"/>
      <c r="AG28" s="61" t="s">
        <v>153</v>
      </c>
      <c r="AH28" s="63">
        <f>SUM(X35:X58)</f>
        <v>1498</v>
      </c>
      <c r="AI28" s="63">
        <f>SUM(Y35:Y58)</f>
        <v>3</v>
      </c>
      <c r="AJ28" s="43">
        <f>IFERROR(AI28/AH28,"-")</f>
        <v>2.0026702269692926E-3</v>
      </c>
    </row>
    <row r="29" spans="2:56">
      <c r="B29" s="9" t="s">
        <v>192</v>
      </c>
      <c r="S29" s="3" t="s">
        <v>92</v>
      </c>
      <c r="T29" s="59">
        <v>25991</v>
      </c>
      <c r="U29" s="39">
        <v>19</v>
      </c>
      <c r="V29" s="59">
        <v>6010</v>
      </c>
      <c r="W29" s="39">
        <v>24</v>
      </c>
      <c r="X29" s="59">
        <v>1853</v>
      </c>
      <c r="Y29" s="116">
        <v>11</v>
      </c>
      <c r="Z29" s="59">
        <v>2000</v>
      </c>
      <c r="AA29" s="117">
        <v>0</v>
      </c>
      <c r="AF29" s="67"/>
      <c r="AG29" s="68" t="s">
        <v>67</v>
      </c>
      <c r="AH29" s="63">
        <f>O26</f>
        <v>37471</v>
      </c>
      <c r="AI29" s="63">
        <f>P26</f>
        <v>8</v>
      </c>
      <c r="AJ29" s="43">
        <f>Q26</f>
        <v>2.1349843879266633E-4</v>
      </c>
    </row>
    <row r="30" spans="2:56">
      <c r="B30" s="9" t="s">
        <v>193</v>
      </c>
      <c r="S30" s="3" t="s">
        <v>93</v>
      </c>
      <c r="T30" s="59">
        <v>22921</v>
      </c>
      <c r="U30" s="39">
        <v>14</v>
      </c>
      <c r="V30" s="59">
        <v>5552</v>
      </c>
      <c r="W30" s="39">
        <v>15</v>
      </c>
      <c r="X30" s="59">
        <v>1700</v>
      </c>
      <c r="Y30" s="116">
        <v>14</v>
      </c>
      <c r="Z30" s="59">
        <v>2057</v>
      </c>
      <c r="AA30" s="117">
        <v>1</v>
      </c>
      <c r="AF30" s="65" t="s">
        <v>150</v>
      </c>
      <c r="AG30" s="61" t="s">
        <v>151</v>
      </c>
      <c r="AH30" s="62">
        <f>市区町村別_人間ドック受診率!DE80</f>
        <v>899545</v>
      </c>
      <c r="AI30" s="62">
        <f>市区町村別_人間ドック受診率!DF80</f>
        <v>4087</v>
      </c>
      <c r="AJ30" s="43">
        <f t="shared" si="18"/>
        <v>4.5434080562951271E-3</v>
      </c>
      <c r="BC30" s="108"/>
      <c r="BD30" s="108"/>
    </row>
    <row r="31" spans="2:56">
      <c r="B31" s="96" t="s">
        <v>194</v>
      </c>
      <c r="S31" s="3" t="s">
        <v>94</v>
      </c>
      <c r="T31" s="59">
        <v>18353</v>
      </c>
      <c r="U31" s="39">
        <v>6</v>
      </c>
      <c r="V31" s="59">
        <v>4254</v>
      </c>
      <c r="W31" s="39">
        <v>7</v>
      </c>
      <c r="X31" s="59">
        <v>1296</v>
      </c>
      <c r="Y31" s="116">
        <v>10</v>
      </c>
      <c r="Z31" s="59">
        <v>2051</v>
      </c>
      <c r="AA31" s="117">
        <v>1</v>
      </c>
      <c r="AF31" s="66"/>
      <c r="AG31" s="61" t="s">
        <v>199</v>
      </c>
      <c r="AH31" s="62">
        <f>市区町村別_人間ドック受診率!DH80</f>
        <v>238251</v>
      </c>
      <c r="AI31" s="62">
        <f>市区町村別_人間ドック受診率!DI80</f>
        <v>4049</v>
      </c>
      <c r="AJ31" s="43">
        <f>IFERROR(AI31/AH31,"-")</f>
        <v>1.6994682078983928E-2</v>
      </c>
    </row>
    <row r="32" spans="2:56">
      <c r="S32" s="3" t="s">
        <v>95</v>
      </c>
      <c r="T32" s="59">
        <v>14792</v>
      </c>
      <c r="U32" s="39">
        <v>4</v>
      </c>
      <c r="V32" s="59">
        <v>3399</v>
      </c>
      <c r="W32" s="39">
        <v>7</v>
      </c>
      <c r="X32" s="59">
        <v>1022</v>
      </c>
      <c r="Y32" s="116">
        <v>3</v>
      </c>
      <c r="Z32" s="59">
        <v>1962</v>
      </c>
      <c r="AA32" s="117">
        <v>0</v>
      </c>
      <c r="AF32" s="66"/>
      <c r="AG32" s="61" t="s">
        <v>153</v>
      </c>
      <c r="AH32" s="62">
        <f>市区町村別_人間ドック受診率!DK80</f>
        <v>94427</v>
      </c>
      <c r="AI32" s="62">
        <f>市区町村別_人間ドック受診率!DL80</f>
        <v>2815</v>
      </c>
      <c r="AJ32" s="43">
        <f>IFERROR(AI32/AH32,"-")</f>
        <v>2.9811388691793662E-2</v>
      </c>
    </row>
    <row r="33" spans="19:54">
      <c r="S33" s="3" t="s">
        <v>96</v>
      </c>
      <c r="T33" s="59">
        <v>11676</v>
      </c>
      <c r="U33" s="39">
        <v>4</v>
      </c>
      <c r="V33" s="59">
        <v>2571</v>
      </c>
      <c r="W33" s="39">
        <v>1</v>
      </c>
      <c r="X33" s="59">
        <v>829</v>
      </c>
      <c r="Y33" s="116">
        <v>3</v>
      </c>
      <c r="Z33" s="59">
        <v>1776</v>
      </c>
      <c r="AA33" s="117">
        <v>1</v>
      </c>
      <c r="AF33" s="67"/>
      <c r="AG33" s="68" t="s">
        <v>67</v>
      </c>
      <c r="AH33" s="62">
        <f>市区町村別_人間ドック受診率!DQ80</f>
        <v>1271689</v>
      </c>
      <c r="AI33" s="62">
        <f>市区町村別_人間ドック受診率!DR80</f>
        <v>10965</v>
      </c>
      <c r="AJ33" s="43">
        <f t="shared" si="18"/>
        <v>8.6223911663936698E-3</v>
      </c>
    </row>
    <row r="34" spans="19:54">
      <c r="S34" s="3" t="s">
        <v>97</v>
      </c>
      <c r="T34" s="59">
        <v>9645</v>
      </c>
      <c r="U34" s="39">
        <v>0</v>
      </c>
      <c r="V34" s="59">
        <v>1989</v>
      </c>
      <c r="W34" s="39">
        <v>3</v>
      </c>
      <c r="X34" s="59">
        <v>644</v>
      </c>
      <c r="Y34" s="116">
        <v>3</v>
      </c>
      <c r="Z34" s="59">
        <v>1719</v>
      </c>
      <c r="AA34" s="117">
        <v>0</v>
      </c>
    </row>
    <row r="35" spans="19:54">
      <c r="S35" s="3" t="s">
        <v>98</v>
      </c>
      <c r="T35" s="59">
        <v>7003</v>
      </c>
      <c r="U35" s="39">
        <v>1</v>
      </c>
      <c r="V35" s="59">
        <v>1453</v>
      </c>
      <c r="W35" s="39">
        <v>0</v>
      </c>
      <c r="X35" s="59">
        <v>481</v>
      </c>
      <c r="Y35" s="116">
        <v>2</v>
      </c>
      <c r="Z35" s="59">
        <v>1484</v>
      </c>
      <c r="AA35" s="117">
        <v>0</v>
      </c>
    </row>
    <row r="36" spans="19:54">
      <c r="S36" s="3" t="s">
        <v>99</v>
      </c>
      <c r="T36" s="59">
        <v>5396</v>
      </c>
      <c r="U36" s="39">
        <v>0</v>
      </c>
      <c r="V36" s="59">
        <v>1006</v>
      </c>
      <c r="W36" s="39">
        <v>0</v>
      </c>
      <c r="X36" s="59">
        <v>358</v>
      </c>
      <c r="Y36" s="116">
        <v>0</v>
      </c>
      <c r="Z36" s="59">
        <v>1323</v>
      </c>
      <c r="AA36" s="117">
        <v>0</v>
      </c>
      <c r="AF36" s="48" t="s">
        <v>154</v>
      </c>
    </row>
    <row r="37" spans="19:54">
      <c r="S37" s="3" t="s">
        <v>100</v>
      </c>
      <c r="T37" s="59">
        <v>3825</v>
      </c>
      <c r="U37" s="39">
        <v>1</v>
      </c>
      <c r="V37" s="59">
        <v>657</v>
      </c>
      <c r="W37" s="39">
        <v>1</v>
      </c>
      <c r="X37" s="59">
        <v>233</v>
      </c>
      <c r="Y37" s="116">
        <v>1</v>
      </c>
      <c r="Z37" s="59">
        <v>1143</v>
      </c>
      <c r="AA37" s="117">
        <v>0</v>
      </c>
      <c r="AF37" s="119" t="s">
        <v>155</v>
      </c>
      <c r="AG37" s="119"/>
      <c r="AH37" s="119"/>
      <c r="AI37" s="119" t="s">
        <v>60</v>
      </c>
      <c r="AJ37" s="119"/>
      <c r="AK37" s="119"/>
      <c r="AL37" s="119" t="s">
        <v>61</v>
      </c>
      <c r="AM37" s="119"/>
      <c r="AN37" s="119"/>
      <c r="AO37" s="119" t="s">
        <v>62</v>
      </c>
      <c r="AP37" s="119"/>
      <c r="AQ37" s="119"/>
      <c r="AR37" s="119" t="s">
        <v>63</v>
      </c>
      <c r="AS37" s="119"/>
      <c r="AT37" s="119"/>
      <c r="AU37" s="119" t="s">
        <v>64</v>
      </c>
      <c r="AV37" s="119"/>
      <c r="AW37" s="119"/>
      <c r="AX37" s="119" t="s">
        <v>150</v>
      </c>
      <c r="AY37" s="119"/>
      <c r="AZ37" s="119"/>
      <c r="BA37" s="110"/>
      <c r="BB37" s="2"/>
    </row>
    <row r="38" spans="19:54">
      <c r="S38" s="3" t="s">
        <v>101</v>
      </c>
      <c r="T38" s="59">
        <v>2675</v>
      </c>
      <c r="U38" s="39">
        <v>0</v>
      </c>
      <c r="V38" s="59">
        <v>393</v>
      </c>
      <c r="W38" s="39">
        <v>0</v>
      </c>
      <c r="X38" s="59">
        <v>169</v>
      </c>
      <c r="Y38" s="116">
        <v>0</v>
      </c>
      <c r="Z38" s="59">
        <v>897</v>
      </c>
      <c r="AA38" s="117">
        <v>0</v>
      </c>
      <c r="AF38" s="51" t="s">
        <v>151</v>
      </c>
      <c r="AG38" s="51" t="s">
        <v>202</v>
      </c>
      <c r="AH38" s="51" t="s">
        <v>153</v>
      </c>
      <c r="AI38" s="51" t="s">
        <v>151</v>
      </c>
      <c r="AJ38" s="51" t="s">
        <v>202</v>
      </c>
      <c r="AK38" s="51" t="s">
        <v>153</v>
      </c>
      <c r="AL38" s="51" t="s">
        <v>151</v>
      </c>
      <c r="AM38" s="51" t="s">
        <v>202</v>
      </c>
      <c r="AN38" s="51" t="s">
        <v>153</v>
      </c>
      <c r="AO38" s="51" t="s">
        <v>151</v>
      </c>
      <c r="AP38" s="51" t="s">
        <v>202</v>
      </c>
      <c r="AQ38" s="51" t="s">
        <v>153</v>
      </c>
      <c r="AR38" s="51" t="s">
        <v>151</v>
      </c>
      <c r="AS38" s="51" t="s">
        <v>202</v>
      </c>
      <c r="AT38" s="51" t="s">
        <v>153</v>
      </c>
      <c r="AU38" s="51" t="s">
        <v>151</v>
      </c>
      <c r="AV38" s="51" t="s">
        <v>202</v>
      </c>
      <c r="AW38" s="51" t="s">
        <v>153</v>
      </c>
      <c r="AX38" s="51" t="s">
        <v>151</v>
      </c>
      <c r="AY38" s="51" t="s">
        <v>202</v>
      </c>
      <c r="AZ38" s="51" t="s">
        <v>153</v>
      </c>
      <c r="BA38" s="109"/>
    </row>
    <row r="39" spans="19:54">
      <c r="S39" s="3" t="s">
        <v>102</v>
      </c>
      <c r="T39" s="59">
        <v>1930</v>
      </c>
      <c r="U39" s="39">
        <v>0</v>
      </c>
      <c r="V39" s="59">
        <v>263</v>
      </c>
      <c r="W39" s="39">
        <v>0</v>
      </c>
      <c r="X39" s="59">
        <v>106</v>
      </c>
      <c r="Y39" s="116">
        <v>0</v>
      </c>
      <c r="Z39" s="59">
        <v>697</v>
      </c>
      <c r="AA39" s="117">
        <v>0</v>
      </c>
    </row>
    <row r="40" spans="19:54">
      <c r="S40" s="3" t="s">
        <v>103</v>
      </c>
      <c r="T40" s="59">
        <v>1300</v>
      </c>
      <c r="U40" s="39">
        <v>1</v>
      </c>
      <c r="V40" s="59">
        <v>127</v>
      </c>
      <c r="W40" s="39">
        <v>0</v>
      </c>
      <c r="X40" s="59">
        <v>57</v>
      </c>
      <c r="Y40" s="116">
        <v>0</v>
      </c>
      <c r="Z40" s="59">
        <v>537</v>
      </c>
      <c r="AA40" s="117">
        <v>0</v>
      </c>
      <c r="AF40" s="48" t="s">
        <v>154</v>
      </c>
    </row>
    <row r="41" spans="19:54">
      <c r="S41" s="3" t="s">
        <v>104</v>
      </c>
      <c r="T41" s="59">
        <v>872</v>
      </c>
      <c r="U41" s="39">
        <v>1</v>
      </c>
      <c r="V41" s="59">
        <v>83</v>
      </c>
      <c r="W41" s="39">
        <v>0</v>
      </c>
      <c r="X41" s="59">
        <v>35</v>
      </c>
      <c r="Y41" s="116">
        <v>0</v>
      </c>
      <c r="Z41" s="59">
        <v>462</v>
      </c>
      <c r="AA41" s="117">
        <v>0</v>
      </c>
      <c r="AF41" s="48" t="s">
        <v>167</v>
      </c>
    </row>
    <row r="42" spans="19:54">
      <c r="S42" s="3" t="s">
        <v>105</v>
      </c>
      <c r="T42" s="59">
        <v>540</v>
      </c>
      <c r="U42" s="39">
        <v>0</v>
      </c>
      <c r="V42" s="59">
        <v>48</v>
      </c>
      <c r="W42" s="39">
        <v>0</v>
      </c>
      <c r="X42" s="59">
        <v>35</v>
      </c>
      <c r="Y42" s="116">
        <v>0</v>
      </c>
      <c r="Z42" s="59">
        <v>328</v>
      </c>
      <c r="AA42" s="117">
        <v>0</v>
      </c>
    </row>
    <row r="43" spans="19:54">
      <c r="S43" s="3" t="s">
        <v>124</v>
      </c>
      <c r="T43" s="59">
        <v>315</v>
      </c>
      <c r="U43" s="39">
        <v>0</v>
      </c>
      <c r="V43" s="59">
        <v>28</v>
      </c>
      <c r="W43" s="39">
        <v>0</v>
      </c>
      <c r="X43" s="59">
        <v>11</v>
      </c>
      <c r="Y43" s="116">
        <v>0</v>
      </c>
      <c r="Z43" s="59">
        <v>262</v>
      </c>
      <c r="AA43" s="117">
        <v>0</v>
      </c>
    </row>
    <row r="44" spans="19:54">
      <c r="S44" s="3" t="s">
        <v>125</v>
      </c>
      <c r="T44" s="59">
        <v>164</v>
      </c>
      <c r="U44" s="39">
        <v>0</v>
      </c>
      <c r="V44" s="59">
        <v>17</v>
      </c>
      <c r="W44" s="39">
        <v>0</v>
      </c>
      <c r="X44" s="59">
        <v>6</v>
      </c>
      <c r="Y44" s="116">
        <v>0</v>
      </c>
      <c r="Z44" s="59">
        <v>163</v>
      </c>
      <c r="AA44" s="117">
        <v>0</v>
      </c>
    </row>
    <row r="45" spans="19:54">
      <c r="S45" s="3" t="s">
        <v>126</v>
      </c>
      <c r="T45" s="59">
        <v>101</v>
      </c>
      <c r="U45" s="39">
        <v>0</v>
      </c>
      <c r="V45" s="59">
        <v>12</v>
      </c>
      <c r="W45" s="39">
        <v>0</v>
      </c>
      <c r="X45" s="59">
        <v>4</v>
      </c>
      <c r="Y45" s="116">
        <v>0</v>
      </c>
      <c r="Z45" s="59">
        <v>119</v>
      </c>
      <c r="AA45" s="117">
        <v>0</v>
      </c>
    </row>
    <row r="46" spans="19:54">
      <c r="S46" s="3" t="s">
        <v>127</v>
      </c>
      <c r="T46" s="59">
        <v>43</v>
      </c>
      <c r="U46" s="39">
        <v>0</v>
      </c>
      <c r="V46" s="59">
        <v>3</v>
      </c>
      <c r="W46" s="39">
        <v>0</v>
      </c>
      <c r="X46" s="59">
        <v>2</v>
      </c>
      <c r="Y46" s="116">
        <v>0</v>
      </c>
      <c r="Z46" s="59">
        <v>84</v>
      </c>
      <c r="AA46" s="117">
        <v>0</v>
      </c>
    </row>
    <row r="47" spans="19:54">
      <c r="S47" s="3" t="s">
        <v>128</v>
      </c>
      <c r="T47" s="59">
        <v>28</v>
      </c>
      <c r="U47" s="39">
        <v>0</v>
      </c>
      <c r="V47" s="59">
        <v>5</v>
      </c>
      <c r="W47" s="39">
        <v>0</v>
      </c>
      <c r="X47" s="59">
        <v>1</v>
      </c>
      <c r="Y47" s="116">
        <v>0</v>
      </c>
      <c r="Z47" s="59">
        <v>64</v>
      </c>
      <c r="AA47" s="117">
        <v>0</v>
      </c>
    </row>
    <row r="48" spans="19:54">
      <c r="S48" s="3" t="s">
        <v>129</v>
      </c>
      <c r="T48" s="59">
        <v>13</v>
      </c>
      <c r="U48" s="39">
        <v>0</v>
      </c>
      <c r="V48" s="59">
        <v>1</v>
      </c>
      <c r="W48" s="39">
        <v>0</v>
      </c>
      <c r="X48" s="59">
        <v>0</v>
      </c>
      <c r="Y48" s="116">
        <v>0</v>
      </c>
      <c r="Z48" s="59">
        <v>32</v>
      </c>
      <c r="AA48" s="117">
        <v>0</v>
      </c>
    </row>
    <row r="49" spans="19:27">
      <c r="S49" s="3" t="s">
        <v>130</v>
      </c>
      <c r="T49" s="59">
        <v>10</v>
      </c>
      <c r="U49" s="39">
        <v>0</v>
      </c>
      <c r="V49" s="59">
        <v>0</v>
      </c>
      <c r="W49" s="39">
        <v>0</v>
      </c>
      <c r="X49" s="59">
        <v>0</v>
      </c>
      <c r="Y49" s="116">
        <v>0</v>
      </c>
      <c r="Z49" s="59">
        <v>22</v>
      </c>
      <c r="AA49" s="117">
        <v>0</v>
      </c>
    </row>
    <row r="50" spans="19:27">
      <c r="S50" s="3" t="s">
        <v>131</v>
      </c>
      <c r="T50" s="59">
        <v>3</v>
      </c>
      <c r="U50" s="39">
        <v>0</v>
      </c>
      <c r="V50" s="59">
        <v>0</v>
      </c>
      <c r="W50" s="39">
        <v>0</v>
      </c>
      <c r="X50" s="59">
        <v>0</v>
      </c>
      <c r="Y50" s="116">
        <v>0</v>
      </c>
      <c r="Z50" s="59">
        <v>19</v>
      </c>
      <c r="AA50" s="117">
        <v>0</v>
      </c>
    </row>
    <row r="51" spans="19:27">
      <c r="S51" s="3" t="s">
        <v>132</v>
      </c>
      <c r="T51" s="59">
        <v>0</v>
      </c>
      <c r="U51" s="39">
        <v>0</v>
      </c>
      <c r="V51" s="59">
        <v>0</v>
      </c>
      <c r="W51" s="39">
        <v>0</v>
      </c>
      <c r="X51" s="59">
        <v>0</v>
      </c>
      <c r="Y51" s="116">
        <v>0</v>
      </c>
      <c r="Z51" s="59">
        <v>9</v>
      </c>
      <c r="AA51" s="117">
        <v>0</v>
      </c>
    </row>
    <row r="52" spans="19:27">
      <c r="S52" s="3" t="s">
        <v>133</v>
      </c>
      <c r="T52" s="59">
        <v>1</v>
      </c>
      <c r="U52" s="39">
        <v>0</v>
      </c>
      <c r="V52" s="59">
        <v>0</v>
      </c>
      <c r="W52" s="39">
        <v>0</v>
      </c>
      <c r="X52" s="59">
        <v>0</v>
      </c>
      <c r="Y52" s="116">
        <v>0</v>
      </c>
      <c r="Z52" s="59">
        <v>10</v>
      </c>
      <c r="AA52" s="117">
        <v>0</v>
      </c>
    </row>
    <row r="53" spans="19:27">
      <c r="S53" s="3" t="s">
        <v>134</v>
      </c>
      <c r="T53" s="59">
        <v>0</v>
      </c>
      <c r="U53" s="39">
        <v>0</v>
      </c>
      <c r="V53" s="59">
        <v>0</v>
      </c>
      <c r="W53" s="39">
        <v>0</v>
      </c>
      <c r="X53" s="59">
        <v>0</v>
      </c>
      <c r="Y53" s="116">
        <v>0</v>
      </c>
      <c r="Z53" s="59">
        <v>1</v>
      </c>
      <c r="AA53" s="117">
        <v>0</v>
      </c>
    </row>
    <row r="54" spans="19:27">
      <c r="S54" s="3" t="s">
        <v>135</v>
      </c>
      <c r="T54" s="59">
        <v>0</v>
      </c>
      <c r="U54" s="39">
        <v>0</v>
      </c>
      <c r="V54" s="59">
        <v>0</v>
      </c>
      <c r="W54" s="39">
        <v>0</v>
      </c>
      <c r="X54" s="59">
        <v>0</v>
      </c>
      <c r="Y54" s="116">
        <v>0</v>
      </c>
      <c r="Z54" s="59">
        <v>1</v>
      </c>
      <c r="AA54" s="117">
        <v>0</v>
      </c>
    </row>
    <row r="55" spans="19:27">
      <c r="S55" s="3" t="s">
        <v>161</v>
      </c>
      <c r="T55" s="59">
        <v>0</v>
      </c>
      <c r="U55" s="39">
        <v>0</v>
      </c>
      <c r="V55" s="59">
        <v>0</v>
      </c>
      <c r="W55" s="39">
        <v>0</v>
      </c>
      <c r="X55" s="59">
        <v>0</v>
      </c>
      <c r="Y55" s="116">
        <v>0</v>
      </c>
      <c r="Z55" s="59">
        <v>0</v>
      </c>
      <c r="AA55" s="117">
        <v>0</v>
      </c>
    </row>
    <row r="56" spans="19:27">
      <c r="S56" s="3" t="s">
        <v>162</v>
      </c>
      <c r="T56" s="59">
        <v>0</v>
      </c>
      <c r="U56" s="39">
        <v>0</v>
      </c>
      <c r="V56" s="59">
        <v>0</v>
      </c>
      <c r="W56" s="39">
        <v>0</v>
      </c>
      <c r="X56" s="59">
        <v>0</v>
      </c>
      <c r="Y56" s="116">
        <v>0</v>
      </c>
      <c r="Z56" s="59">
        <v>0</v>
      </c>
      <c r="AA56" s="117">
        <v>0</v>
      </c>
    </row>
    <row r="57" spans="19:27">
      <c r="S57" s="100" t="s">
        <v>190</v>
      </c>
      <c r="T57" s="59">
        <v>0</v>
      </c>
      <c r="U57" s="39">
        <v>0</v>
      </c>
      <c r="V57" s="59">
        <v>0</v>
      </c>
      <c r="W57" s="39">
        <v>0</v>
      </c>
      <c r="X57" s="59">
        <v>0</v>
      </c>
      <c r="Y57" s="116">
        <v>0</v>
      </c>
      <c r="Z57" s="59">
        <v>0</v>
      </c>
      <c r="AA57" s="117">
        <v>0</v>
      </c>
    </row>
    <row r="58" spans="19:27">
      <c r="S58" s="102" t="s">
        <v>198</v>
      </c>
      <c r="T58" s="59">
        <v>0</v>
      </c>
      <c r="U58" s="39">
        <v>0</v>
      </c>
      <c r="V58" s="59">
        <v>0</v>
      </c>
      <c r="W58" s="39">
        <v>0</v>
      </c>
      <c r="X58" s="59">
        <v>0</v>
      </c>
      <c r="Y58" s="116">
        <v>0</v>
      </c>
      <c r="Z58" s="59">
        <v>1</v>
      </c>
      <c r="AA58" s="117">
        <v>0</v>
      </c>
    </row>
  </sheetData>
  <mergeCells count="23">
    <mergeCell ref="AR37:AT37"/>
    <mergeCell ref="AO37:AQ37"/>
    <mergeCell ref="AL37:AN37"/>
    <mergeCell ref="AX37:AZ37"/>
    <mergeCell ref="AU37:AW37"/>
    <mergeCell ref="AN3:AO3"/>
    <mergeCell ref="L3:N3"/>
    <mergeCell ref="AC4:AD4"/>
    <mergeCell ref="AC3:AD3"/>
    <mergeCell ref="F3:H3"/>
    <mergeCell ref="V3:W3"/>
    <mergeCell ref="S3:S4"/>
    <mergeCell ref="AM4:AM5"/>
    <mergeCell ref="T3:U3"/>
    <mergeCell ref="X3:Y3"/>
    <mergeCell ref="Z3:AA3"/>
    <mergeCell ref="AM15:AM16"/>
    <mergeCell ref="AI37:AK37"/>
    <mergeCell ref="AF37:AH37"/>
    <mergeCell ref="B3:B4"/>
    <mergeCell ref="O3:Q3"/>
    <mergeCell ref="C3:E3"/>
    <mergeCell ref="I3:K3"/>
  </mergeCells>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56" max="8" man="1"/>
  </rowBreaks>
  <ignoredErrors>
    <ignoredError sqref="C6:D25 I6:J25 L6:M25 AN6:AP12" emptyCellReference="1"/>
    <ignoredError sqref="AP18:AP23 AD7:AD17 AN18:AN23 AD19:AD27" evalError="1"/>
    <ignoredError sqref="AJ9 AJ29" formula="1"/>
    <ignoredError sqref="D5 J5 M5 AI8 AH12:AI12 AH16:AI16 AH20:AI20 AH24:AI24 AH22:AI22 AH18:AI18 AH14:AI14 AH10:AI10" formulaRange="1" emptyCellReference="1"/>
    <ignoredError sqref="C5 F5:G5 I5 L5 AH6:AI7 AH8 AH11:AI11 AH15:AI15 AH19:AI19 AH23:AI23 C26:D26 F26:G26 I26:J26 L26:M26 AH26:AI2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C44F-1D4B-4947-9ED3-53B31DAC3265}">
  <dimension ref="A1:O84"/>
  <sheetViews>
    <sheetView showGridLines="0" zoomScaleNormal="100" zoomScaleSheetLayoutView="100" workbookViewId="0"/>
  </sheetViews>
  <sheetFormatPr defaultColWidth="9" defaultRowHeight="13.5"/>
  <cols>
    <col min="1" max="1" width="4.625" style="16"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180</v>
      </c>
    </row>
    <row r="2" spans="2:15" ht="16.5" customHeight="1">
      <c r="B2" s="16" t="s">
        <v>187</v>
      </c>
    </row>
    <row r="3" spans="2:15">
      <c r="B3" s="16" t="s">
        <v>205</v>
      </c>
    </row>
    <row r="4" spans="2:15" ht="13.5" customHeight="1">
      <c r="B4" s="17"/>
      <c r="C4" s="18"/>
      <c r="D4" s="18"/>
      <c r="E4" s="18"/>
      <c r="F4" s="18"/>
      <c r="G4" s="19"/>
    </row>
    <row r="5" spans="2:15" ht="13.5" customHeight="1">
      <c r="B5" s="20"/>
      <c r="C5" s="21"/>
      <c r="D5" s="22">
        <v>5.1000000000000004E-2</v>
      </c>
      <c r="E5" s="11" t="s">
        <v>206</v>
      </c>
      <c r="F5" s="23">
        <v>6.4000000000000001E-2</v>
      </c>
      <c r="G5" s="24" t="s">
        <v>207</v>
      </c>
    </row>
    <row r="6" spans="2:15">
      <c r="B6" s="20"/>
      <c r="D6" s="22"/>
      <c r="E6" s="11"/>
      <c r="F6" s="23"/>
      <c r="G6" s="24"/>
    </row>
    <row r="7" spans="2:15">
      <c r="B7" s="20"/>
      <c r="C7" s="25"/>
      <c r="D7" s="22">
        <v>3.9E-2</v>
      </c>
      <c r="E7" s="11" t="s">
        <v>206</v>
      </c>
      <c r="F7" s="23">
        <v>5.1000000000000004E-2</v>
      </c>
      <c r="G7" s="24" t="s">
        <v>208</v>
      </c>
    </row>
    <row r="8" spans="2:15">
      <c r="B8" s="20"/>
      <c r="D8" s="22"/>
      <c r="E8" s="11"/>
      <c r="F8" s="23"/>
      <c r="G8" s="24"/>
    </row>
    <row r="9" spans="2:15">
      <c r="B9" s="20"/>
      <c r="C9" s="26"/>
      <c r="D9" s="22">
        <v>2.7E-2</v>
      </c>
      <c r="E9" s="11" t="s">
        <v>206</v>
      </c>
      <c r="F9" s="23">
        <v>3.9E-2</v>
      </c>
      <c r="G9" s="24" t="s">
        <v>208</v>
      </c>
    </row>
    <row r="10" spans="2:15">
      <c r="B10" s="20"/>
      <c r="D10" s="22"/>
      <c r="E10" s="11"/>
      <c r="F10" s="23"/>
      <c r="G10" s="24"/>
    </row>
    <row r="11" spans="2:15">
      <c r="B11" s="20"/>
      <c r="C11" s="27"/>
      <c r="D11" s="22">
        <v>1.4999999999999999E-2</v>
      </c>
      <c r="E11" s="11" t="s">
        <v>206</v>
      </c>
      <c r="F11" s="23">
        <v>2.7E-2</v>
      </c>
      <c r="G11" s="24" t="s">
        <v>208</v>
      </c>
    </row>
    <row r="12" spans="2:15">
      <c r="B12" s="20"/>
      <c r="D12" s="22"/>
      <c r="E12" s="11"/>
      <c r="F12" s="23"/>
      <c r="G12" s="24"/>
    </row>
    <row r="13" spans="2:15">
      <c r="B13" s="20"/>
      <c r="C13" s="28"/>
      <c r="D13" s="22">
        <v>3.0000000000000001E-3</v>
      </c>
      <c r="E13" s="11" t="s">
        <v>206</v>
      </c>
      <c r="F13" s="23">
        <v>1.4999999999999999E-2</v>
      </c>
      <c r="G13" s="24" t="s">
        <v>208</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8F20-D568-410E-BFAE-7EFAA5946F57}">
  <sheetPr codeName="Sheet20"/>
  <dimension ref="B1:O84"/>
  <sheetViews>
    <sheetView showGridLines="0" zoomScaleNormal="100" zoomScaleSheetLayoutView="100" workbookViewId="0"/>
  </sheetViews>
  <sheetFormatPr defaultColWidth="9" defaultRowHeight="13.5"/>
  <cols>
    <col min="1" max="1" width="4.625" style="1"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180</v>
      </c>
    </row>
    <row r="2" spans="2:15" ht="16.5" customHeight="1">
      <c r="B2" s="16" t="s">
        <v>188</v>
      </c>
    </row>
    <row r="3" spans="2:15">
      <c r="B3" s="16" t="s">
        <v>147</v>
      </c>
    </row>
    <row r="4" spans="2:15" ht="13.5" customHeight="1">
      <c r="B4" s="17"/>
      <c r="C4" s="18"/>
      <c r="D4" s="18"/>
      <c r="E4" s="18"/>
      <c r="F4" s="18"/>
      <c r="G4" s="19"/>
    </row>
    <row r="5" spans="2:15" ht="13.5" customHeight="1">
      <c r="B5" s="20"/>
      <c r="C5" s="21"/>
      <c r="D5" s="22">
        <v>8.7000000000000008E-2</v>
      </c>
      <c r="E5" s="11" t="s">
        <v>206</v>
      </c>
      <c r="F5" s="23">
        <v>0.109</v>
      </c>
      <c r="G5" s="24" t="s">
        <v>207</v>
      </c>
    </row>
    <row r="6" spans="2:15">
      <c r="B6" s="20"/>
      <c r="D6" s="22"/>
      <c r="E6" s="11"/>
      <c r="F6" s="23"/>
      <c r="G6" s="24"/>
    </row>
    <row r="7" spans="2:15">
      <c r="B7" s="20"/>
      <c r="C7" s="25"/>
      <c r="D7" s="22">
        <v>6.7000000000000004E-2</v>
      </c>
      <c r="E7" s="11" t="s">
        <v>206</v>
      </c>
      <c r="F7" s="23">
        <v>8.7000000000000008E-2</v>
      </c>
      <c r="G7" s="24" t="s">
        <v>208</v>
      </c>
    </row>
    <row r="8" spans="2:15">
      <c r="B8" s="20"/>
      <c r="D8" s="22"/>
      <c r="E8" s="11"/>
      <c r="F8" s="23"/>
      <c r="G8" s="24"/>
    </row>
    <row r="9" spans="2:15">
      <c r="B9" s="20"/>
      <c r="C9" s="26"/>
      <c r="D9" s="22">
        <v>4.7E-2</v>
      </c>
      <c r="E9" s="11" t="s">
        <v>206</v>
      </c>
      <c r="F9" s="23">
        <v>6.7000000000000004E-2</v>
      </c>
      <c r="G9" s="24" t="s">
        <v>208</v>
      </c>
    </row>
    <row r="10" spans="2:15">
      <c r="B10" s="20"/>
      <c r="D10" s="22"/>
      <c r="E10" s="11"/>
      <c r="F10" s="23"/>
      <c r="G10" s="24"/>
    </row>
    <row r="11" spans="2:15">
      <c r="B11" s="20"/>
      <c r="C11" s="27"/>
      <c r="D11" s="22">
        <v>2.7E-2</v>
      </c>
      <c r="E11" s="11" t="s">
        <v>206</v>
      </c>
      <c r="F11" s="23">
        <v>4.7E-2</v>
      </c>
      <c r="G11" s="24" t="s">
        <v>208</v>
      </c>
    </row>
    <row r="12" spans="2:15">
      <c r="B12" s="20"/>
      <c r="D12" s="22"/>
      <c r="E12" s="11"/>
      <c r="F12" s="23"/>
      <c r="G12" s="24"/>
    </row>
    <row r="13" spans="2:15">
      <c r="B13" s="20"/>
      <c r="C13" s="28"/>
      <c r="D13" s="22">
        <v>7.0000000000000001E-3</v>
      </c>
      <c r="E13" s="11" t="s">
        <v>206</v>
      </c>
      <c r="F13" s="23">
        <v>2.7E-2</v>
      </c>
      <c r="G13" s="24" t="s">
        <v>208</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DBED-A1E4-4876-B6F6-18F6AD6C0646}">
  <sheetPr codeName="Sheet13"/>
  <dimension ref="B1:Q7"/>
  <sheetViews>
    <sheetView showGridLines="0" zoomScaleNormal="100" zoomScaleSheetLayoutView="23" workbookViewId="0"/>
  </sheetViews>
  <sheetFormatPr defaultColWidth="9" defaultRowHeight="13.5"/>
  <cols>
    <col min="1" max="1" width="4.625" style="13" customWidth="1"/>
    <col min="2" max="17" width="14.625" style="13" customWidth="1"/>
    <col min="18" max="18" width="9" style="13"/>
    <col min="19" max="19" width="14.625" style="13" customWidth="1"/>
    <col min="20" max="16384" width="9" style="13"/>
  </cols>
  <sheetData>
    <row r="1" spans="2:17" s="4" customFormat="1" ht="16.5" customHeight="1">
      <c r="B1" s="4" t="s">
        <v>175</v>
      </c>
    </row>
    <row r="2" spans="2:17" s="4" customFormat="1" ht="16.5" customHeight="1">
      <c r="B2" s="4" t="s">
        <v>177</v>
      </c>
      <c r="C2" s="8"/>
      <c r="I2" s="8"/>
    </row>
    <row r="3" spans="2:17" s="4" customFormat="1" ht="24.95" customHeight="1">
      <c r="B3" s="120" t="s">
        <v>170</v>
      </c>
      <c r="C3" s="122" t="s">
        <v>142</v>
      </c>
      <c r="D3" s="123"/>
      <c r="E3" s="124"/>
      <c r="F3" s="122" t="s">
        <v>201</v>
      </c>
      <c r="G3" s="123"/>
      <c r="H3" s="124"/>
      <c r="I3" s="122" t="s">
        <v>143</v>
      </c>
      <c r="J3" s="123"/>
      <c r="K3" s="124"/>
      <c r="L3" s="122" t="s">
        <v>160</v>
      </c>
      <c r="M3" s="123"/>
      <c r="N3" s="124"/>
      <c r="O3" s="122" t="s">
        <v>67</v>
      </c>
      <c r="P3" s="123"/>
      <c r="Q3" s="124"/>
    </row>
    <row r="4" spans="2:17" s="4" customFormat="1" ht="24.95" customHeight="1">
      <c r="B4" s="121"/>
      <c r="C4" s="5" t="s">
        <v>66</v>
      </c>
      <c r="D4" s="53" t="s">
        <v>65</v>
      </c>
      <c r="E4" s="94" t="s">
        <v>139</v>
      </c>
      <c r="F4" s="5" t="s">
        <v>66</v>
      </c>
      <c r="G4" s="53" t="s">
        <v>65</v>
      </c>
      <c r="H4" s="107" t="s">
        <v>139</v>
      </c>
      <c r="I4" s="54" t="s">
        <v>66</v>
      </c>
      <c r="J4" s="53" t="s">
        <v>65</v>
      </c>
      <c r="K4" s="94" t="s">
        <v>139</v>
      </c>
      <c r="L4" s="54" t="s">
        <v>66</v>
      </c>
      <c r="M4" s="53" t="s">
        <v>65</v>
      </c>
      <c r="N4" s="94" t="s">
        <v>139</v>
      </c>
      <c r="O4" s="54" t="s">
        <v>66</v>
      </c>
      <c r="P4" s="53" t="s">
        <v>65</v>
      </c>
      <c r="Q4" s="94" t="s">
        <v>139</v>
      </c>
    </row>
    <row r="5" spans="2:17" ht="13.5" customHeight="1">
      <c r="B5" s="95" t="s">
        <v>171</v>
      </c>
      <c r="C5" s="59">
        <v>295813</v>
      </c>
      <c r="D5" s="39">
        <v>2073</v>
      </c>
      <c r="E5" s="38">
        <f t="shared" ref="E5" si="0">IFERROR(D5/C5,"-")</f>
        <v>7.0078056069205882E-3</v>
      </c>
      <c r="F5" s="59">
        <v>143278</v>
      </c>
      <c r="G5" s="39">
        <v>2851</v>
      </c>
      <c r="H5" s="38">
        <f>IFERROR(G5/F5,"-")</f>
        <v>1.9898379374363125E-2</v>
      </c>
      <c r="I5" s="59">
        <v>51958</v>
      </c>
      <c r="J5" s="39">
        <v>1979</v>
      </c>
      <c r="K5" s="38">
        <f t="shared" ref="K5" si="1">IFERROR(J5/I5,"-")</f>
        <v>3.8088456060664383E-2</v>
      </c>
      <c r="L5" s="59">
        <v>16378</v>
      </c>
      <c r="M5" s="39">
        <v>10</v>
      </c>
      <c r="N5" s="38">
        <f t="shared" ref="N5:N6" si="2">IFERROR(M5/L5,"-")</f>
        <v>6.1057516180241785E-4</v>
      </c>
      <c r="O5" s="49">
        <f>SUM(C5,F5,I5,L5)</f>
        <v>507427</v>
      </c>
      <c r="P5" s="37">
        <f>SUM(D5,G5,J5,M5)</f>
        <v>6913</v>
      </c>
      <c r="Q5" s="38">
        <f>IFERROR(P5/O5,"-")</f>
        <v>1.3623634532651988E-2</v>
      </c>
    </row>
    <row r="6" spans="2:17" ht="13.5" customHeight="1" thickBot="1">
      <c r="B6" s="95" t="s">
        <v>172</v>
      </c>
      <c r="C6" s="59">
        <v>603732</v>
      </c>
      <c r="D6" s="39">
        <v>2014</v>
      </c>
      <c r="E6" s="38">
        <f>IFERROR(D6/C6,"-")</f>
        <v>3.3359172613013723E-3</v>
      </c>
      <c r="F6" s="59">
        <v>94973</v>
      </c>
      <c r="G6" s="39">
        <v>1198</v>
      </c>
      <c r="H6" s="38">
        <f>IFERROR(G6/F6,"-")</f>
        <v>1.2614111379023511E-2</v>
      </c>
      <c r="I6" s="59">
        <v>42469</v>
      </c>
      <c r="J6" s="39">
        <v>836</v>
      </c>
      <c r="K6" s="38">
        <f>IFERROR(J6/I6,"-")</f>
        <v>1.9684946666980622E-2</v>
      </c>
      <c r="L6" s="83">
        <v>23088</v>
      </c>
      <c r="M6" s="84">
        <v>4</v>
      </c>
      <c r="N6" s="38">
        <f t="shared" si="2"/>
        <v>1.7325017325017325E-4</v>
      </c>
      <c r="O6" s="49">
        <f>SUM(C6,F6,I6,L6)</f>
        <v>764262</v>
      </c>
      <c r="P6" s="37">
        <f>SUM(D6,G6,J6,M6)</f>
        <v>4052</v>
      </c>
      <c r="Q6" s="38">
        <f>IFERROR(P6/O6,"-")</f>
        <v>5.301846748889779E-3</v>
      </c>
    </row>
    <row r="7" spans="2:17" ht="13.5" customHeight="1" thickTop="1">
      <c r="B7" s="6" t="s">
        <v>174</v>
      </c>
      <c r="C7" s="79">
        <f>市区町村別_人間ドック受診率!DE80</f>
        <v>899545</v>
      </c>
      <c r="D7" s="80">
        <f>市区町村別_人間ドック受診率!DF80</f>
        <v>4087</v>
      </c>
      <c r="E7" s="58">
        <f>市区町村別_人間ドック受診率!DG80</f>
        <v>4.5434080562951271E-3</v>
      </c>
      <c r="F7" s="79">
        <f>市区町村別_人間ドック受診率!DH80</f>
        <v>238251</v>
      </c>
      <c r="G7" s="80">
        <f>市区町村別_人間ドック受診率!DI80</f>
        <v>4049</v>
      </c>
      <c r="H7" s="58">
        <f>市区町村別_人間ドック受診率!DJ80</f>
        <v>1.6994682078983928E-2</v>
      </c>
      <c r="I7" s="55">
        <f>市区町村別_人間ドック受診率!DK80</f>
        <v>94427</v>
      </c>
      <c r="J7" s="40">
        <f>市区町村別_人間ドック受診率!DL80</f>
        <v>2815</v>
      </c>
      <c r="K7" s="58">
        <f>市区町村別_人間ドック受診率!DM80</f>
        <v>2.9811388691793662E-2</v>
      </c>
      <c r="L7" s="55">
        <f>市区町村別_人間ドック受診率!DN80</f>
        <v>39466</v>
      </c>
      <c r="M7" s="40">
        <f>市区町村別_人間ドック受診率!DO80</f>
        <v>14</v>
      </c>
      <c r="N7" s="58">
        <f>市区町村別_人間ドック受診率!DP80</f>
        <v>3.5473572188719402E-4</v>
      </c>
      <c r="O7" s="55">
        <f>市区町村別_人間ドック受診率!DQ80</f>
        <v>1271689</v>
      </c>
      <c r="P7" s="40">
        <f>市区町村別_人間ドック受診率!DR80</f>
        <v>10965</v>
      </c>
      <c r="Q7" s="58">
        <f>市区町村別_人間ドック受診率!DS80</f>
        <v>8.6223911663936698E-3</v>
      </c>
    </row>
  </sheetData>
  <mergeCells count="6">
    <mergeCell ref="B3:B4"/>
    <mergeCell ref="C3:E3"/>
    <mergeCell ref="I3:K3"/>
    <mergeCell ref="L3:N3"/>
    <mergeCell ref="O3:Q3"/>
    <mergeCell ref="F3:H3"/>
  </mergeCells>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32" max="8" man="1"/>
  </rowBreaks>
  <ignoredErrors>
    <ignoredError sqref="E5:E6 K5:K6 N6 N5"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A04E-EA9B-4FD4-BD51-EB7D0BDB41FD}">
  <sheetPr codeName="Sheet14"/>
  <dimension ref="B1:D22"/>
  <sheetViews>
    <sheetView showGridLines="0" zoomScaleNormal="100" zoomScaleSheetLayoutView="100" workbookViewId="0"/>
  </sheetViews>
  <sheetFormatPr defaultColWidth="9" defaultRowHeight="13.5"/>
  <cols>
    <col min="1" max="1" width="4.625" style="4" customWidth="1"/>
    <col min="2" max="5" width="14.875" style="4" customWidth="1"/>
    <col min="6" max="7" width="9" style="4"/>
    <col min="8" max="9" width="14.875" style="4" customWidth="1"/>
    <col min="10" max="10" width="8.375" style="4" customWidth="1"/>
    <col min="11" max="16384" width="9" style="4"/>
  </cols>
  <sheetData>
    <row r="1" spans="2:4" ht="16.5" customHeight="1">
      <c r="B1" s="4" t="s">
        <v>178</v>
      </c>
    </row>
    <row r="2" spans="2:4" ht="16.5" customHeight="1">
      <c r="B2" s="4" t="s">
        <v>179</v>
      </c>
    </row>
    <row r="4" spans="2:4">
      <c r="B4" s="10"/>
      <c r="C4" s="10"/>
      <c r="D4" s="10"/>
    </row>
    <row r="5" spans="2:4">
      <c r="B5" s="10"/>
      <c r="C5" s="10"/>
      <c r="D5" s="10"/>
    </row>
    <row r="6" spans="2:4">
      <c r="B6" s="10"/>
      <c r="C6" s="10"/>
      <c r="D6" s="10"/>
    </row>
    <row r="7" spans="2:4">
      <c r="B7" s="10"/>
      <c r="C7" s="10"/>
      <c r="D7" s="10"/>
    </row>
    <row r="8" spans="2:4">
      <c r="B8" s="10"/>
      <c r="C8" s="10"/>
      <c r="D8" s="10"/>
    </row>
    <row r="9" spans="2:4">
      <c r="B9" s="10"/>
      <c r="C9" s="10"/>
      <c r="D9" s="10"/>
    </row>
    <row r="10" spans="2:4">
      <c r="B10" s="10"/>
      <c r="C10" s="10"/>
      <c r="D10" s="10"/>
    </row>
    <row r="11" spans="2:4">
      <c r="B11" s="10"/>
      <c r="C11" s="10"/>
      <c r="D11" s="10"/>
    </row>
    <row r="12" spans="2:4">
      <c r="B12" s="10"/>
      <c r="C12" s="10"/>
      <c r="D12" s="10"/>
    </row>
    <row r="13" spans="2:4">
      <c r="B13" s="10"/>
      <c r="C13" s="10"/>
      <c r="D13" s="10"/>
    </row>
    <row r="14" spans="2:4">
      <c r="B14" s="10"/>
      <c r="C14" s="10"/>
      <c r="D14" s="10"/>
    </row>
    <row r="15" spans="2:4">
      <c r="B15" s="10"/>
      <c r="C15" s="10"/>
      <c r="D15" s="10"/>
    </row>
    <row r="16" spans="2:4">
      <c r="B16" s="10"/>
      <c r="C16" s="10"/>
      <c r="D16" s="10"/>
    </row>
    <row r="17" spans="2:4">
      <c r="B17" s="10"/>
      <c r="C17" s="10"/>
      <c r="D17" s="10"/>
    </row>
    <row r="18" spans="2:4">
      <c r="B18" s="10"/>
      <c r="C18" s="10"/>
      <c r="D18" s="10"/>
    </row>
    <row r="19" spans="2:4">
      <c r="B19" s="10"/>
      <c r="C19" s="10"/>
      <c r="D19" s="10"/>
    </row>
    <row r="20" spans="2:4">
      <c r="B20" s="10"/>
      <c r="C20" s="10"/>
      <c r="D20" s="10"/>
    </row>
    <row r="21" spans="2:4">
      <c r="B21" s="10"/>
      <c r="C21" s="10"/>
      <c r="D21" s="10"/>
    </row>
    <row r="22" spans="2:4">
      <c r="B22" s="10"/>
      <c r="C22" s="10"/>
      <c r="D22" s="10"/>
    </row>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228EE-5BC2-4181-AE5D-56A433514318}">
  <sheetPr codeName="Sheet2"/>
  <dimension ref="B1:D22"/>
  <sheetViews>
    <sheetView showGridLines="0" zoomScaleNormal="100" zoomScaleSheetLayoutView="110" workbookViewId="0"/>
  </sheetViews>
  <sheetFormatPr defaultColWidth="9" defaultRowHeight="13.5"/>
  <cols>
    <col min="1" max="1" width="4.625" style="4" customWidth="1"/>
    <col min="2" max="5" width="14.875" style="4" customWidth="1"/>
    <col min="6" max="7" width="9" style="4"/>
    <col min="8" max="9" width="14.875" style="4" customWidth="1"/>
    <col min="10" max="10" width="8.375" style="4" customWidth="1"/>
    <col min="11" max="16384" width="9" style="4"/>
  </cols>
  <sheetData>
    <row r="1" spans="2:4" ht="16.5" customHeight="1">
      <c r="B1" s="4" t="s">
        <v>180</v>
      </c>
    </row>
    <row r="2" spans="2:4" ht="16.5" customHeight="1">
      <c r="B2" s="4" t="s">
        <v>179</v>
      </c>
    </row>
    <row r="4" spans="2:4">
      <c r="B4" s="10"/>
      <c r="C4" s="10"/>
      <c r="D4" s="10"/>
    </row>
    <row r="5" spans="2:4">
      <c r="B5" s="10"/>
      <c r="C5" s="10"/>
      <c r="D5" s="10"/>
    </row>
    <row r="6" spans="2:4">
      <c r="B6" s="10"/>
      <c r="C6" s="10"/>
      <c r="D6" s="10"/>
    </row>
    <row r="7" spans="2:4">
      <c r="B7" s="10"/>
      <c r="C7" s="10"/>
      <c r="D7" s="10"/>
    </row>
    <row r="8" spans="2:4">
      <c r="B8" s="10"/>
      <c r="C8" s="10"/>
      <c r="D8" s="10"/>
    </row>
    <row r="9" spans="2:4">
      <c r="B9" s="10"/>
      <c r="C9" s="10"/>
      <c r="D9" s="10"/>
    </row>
    <row r="10" spans="2:4">
      <c r="B10" s="10"/>
      <c r="C10" s="10"/>
      <c r="D10" s="10"/>
    </row>
    <row r="11" spans="2:4">
      <c r="B11" s="10"/>
      <c r="C11" s="10"/>
      <c r="D11" s="10"/>
    </row>
    <row r="12" spans="2:4">
      <c r="B12" s="10"/>
      <c r="C12" s="10"/>
      <c r="D12" s="10"/>
    </row>
    <row r="13" spans="2:4">
      <c r="B13" s="10"/>
      <c r="C13" s="10"/>
      <c r="D13" s="10"/>
    </row>
    <row r="14" spans="2:4">
      <c r="B14" s="10"/>
      <c r="C14" s="10"/>
      <c r="D14" s="10"/>
    </row>
    <row r="15" spans="2:4">
      <c r="B15" s="10"/>
      <c r="C15" s="10"/>
      <c r="D15" s="10"/>
    </row>
    <row r="16" spans="2:4">
      <c r="B16" s="10"/>
      <c r="C16" s="10"/>
      <c r="D16" s="10"/>
    </row>
    <row r="17" spans="2:4">
      <c r="B17" s="10"/>
      <c r="C17" s="10"/>
      <c r="D17" s="10"/>
    </row>
    <row r="18" spans="2:4">
      <c r="B18" s="10"/>
      <c r="C18" s="10"/>
      <c r="D18" s="10"/>
    </row>
    <row r="19" spans="2:4">
      <c r="B19" s="10"/>
      <c r="C19" s="10"/>
      <c r="D19" s="10"/>
    </row>
    <row r="20" spans="2:4">
      <c r="B20" s="10"/>
      <c r="C20" s="10"/>
      <c r="D20" s="10"/>
    </row>
    <row r="21" spans="2:4">
      <c r="B21" s="10"/>
      <c r="C21" s="10"/>
      <c r="D21" s="10"/>
    </row>
    <row r="22" spans="2:4">
      <c r="B22" s="10"/>
      <c r="C22" s="10"/>
      <c r="D22" s="10"/>
    </row>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F137-14AB-4A5B-9EB1-D56DB8915B6B}">
  <sheetPr codeName="Sheet17"/>
  <dimension ref="B1:FG161"/>
  <sheetViews>
    <sheetView showGridLines="0" zoomScaleNormal="100" zoomScaleSheetLayoutView="28" workbookViewId="0"/>
  </sheetViews>
  <sheetFormatPr defaultColWidth="9" defaultRowHeight="13.5"/>
  <cols>
    <col min="1" max="1" width="4.625" style="4" customWidth="1"/>
    <col min="2" max="2" width="3.125" style="4" customWidth="1"/>
    <col min="3" max="3" width="13.625" style="4" customWidth="1"/>
    <col min="4" max="123" width="7" style="4" customWidth="1"/>
    <col min="124" max="124" width="9" style="4"/>
    <col min="125" max="162" width="12.625" style="4" customWidth="1"/>
    <col min="163" max="16384" width="9" style="4"/>
  </cols>
  <sheetData>
    <row r="1" spans="2:154" ht="16.5" customHeight="1">
      <c r="B1" s="4" t="s">
        <v>175</v>
      </c>
    </row>
    <row r="2" spans="2:154" ht="16.5" customHeight="1">
      <c r="B2" s="4" t="s">
        <v>183</v>
      </c>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V2" s="2"/>
      <c r="DW2" s="2"/>
      <c r="DX2" s="2"/>
      <c r="DY2" s="2"/>
      <c r="DZ2" s="2"/>
      <c r="EA2" s="2"/>
      <c r="EB2" s="2"/>
      <c r="EC2" s="2"/>
      <c r="ED2" s="2"/>
      <c r="EE2" s="2"/>
      <c r="EF2" s="2"/>
      <c r="EG2" s="2"/>
      <c r="EH2" s="2"/>
      <c r="EI2" s="2"/>
      <c r="EJ2" s="2"/>
      <c r="EK2" s="2"/>
      <c r="EL2" s="2"/>
      <c r="EM2" s="2"/>
      <c r="EN2" s="2"/>
      <c r="EO2" s="7"/>
      <c r="EP2" s="11"/>
      <c r="EQ2" s="11"/>
      <c r="ER2" s="11"/>
      <c r="ES2" s="11"/>
    </row>
    <row r="3" spans="2:154" ht="16.5" customHeight="1">
      <c r="B3" s="150"/>
      <c r="C3" s="153" t="s">
        <v>141</v>
      </c>
      <c r="D3" s="122" t="s">
        <v>58</v>
      </c>
      <c r="E3" s="123"/>
      <c r="F3" s="123"/>
      <c r="G3" s="123"/>
      <c r="H3" s="123"/>
      <c r="I3" s="123"/>
      <c r="J3" s="123"/>
      <c r="K3" s="123"/>
      <c r="L3" s="123"/>
      <c r="M3" s="123"/>
      <c r="N3" s="123"/>
      <c r="O3" s="123"/>
      <c r="P3" s="123"/>
      <c r="Q3" s="123"/>
      <c r="R3" s="124"/>
      <c r="S3" s="122" t="s">
        <v>59</v>
      </c>
      <c r="T3" s="123"/>
      <c r="U3" s="123"/>
      <c r="V3" s="123"/>
      <c r="W3" s="123"/>
      <c r="X3" s="123"/>
      <c r="Y3" s="123"/>
      <c r="Z3" s="123"/>
      <c r="AA3" s="123"/>
      <c r="AB3" s="123"/>
      <c r="AC3" s="123"/>
      <c r="AD3" s="123"/>
      <c r="AE3" s="123"/>
      <c r="AF3" s="123"/>
      <c r="AG3" s="124"/>
      <c r="AH3" s="122" t="s">
        <v>60</v>
      </c>
      <c r="AI3" s="123"/>
      <c r="AJ3" s="123"/>
      <c r="AK3" s="123"/>
      <c r="AL3" s="123"/>
      <c r="AM3" s="123"/>
      <c r="AN3" s="123"/>
      <c r="AO3" s="123"/>
      <c r="AP3" s="123"/>
      <c r="AQ3" s="123"/>
      <c r="AR3" s="123"/>
      <c r="AS3" s="123"/>
      <c r="AT3" s="123"/>
      <c r="AU3" s="123"/>
      <c r="AV3" s="124"/>
      <c r="AW3" s="122" t="s">
        <v>61</v>
      </c>
      <c r="AX3" s="123"/>
      <c r="AY3" s="123"/>
      <c r="AZ3" s="123"/>
      <c r="BA3" s="123"/>
      <c r="BB3" s="123"/>
      <c r="BC3" s="123"/>
      <c r="BD3" s="123"/>
      <c r="BE3" s="123"/>
      <c r="BF3" s="123"/>
      <c r="BG3" s="123"/>
      <c r="BH3" s="123"/>
      <c r="BI3" s="123"/>
      <c r="BJ3" s="123"/>
      <c r="BK3" s="124"/>
      <c r="BL3" s="122" t="s">
        <v>62</v>
      </c>
      <c r="BM3" s="123"/>
      <c r="BN3" s="123"/>
      <c r="BO3" s="123"/>
      <c r="BP3" s="123"/>
      <c r="BQ3" s="123"/>
      <c r="BR3" s="123"/>
      <c r="BS3" s="123"/>
      <c r="BT3" s="123"/>
      <c r="BU3" s="123"/>
      <c r="BV3" s="123"/>
      <c r="BW3" s="123"/>
      <c r="BX3" s="123"/>
      <c r="BY3" s="123"/>
      <c r="BZ3" s="124"/>
      <c r="CA3" s="122" t="s">
        <v>63</v>
      </c>
      <c r="CB3" s="123"/>
      <c r="CC3" s="123"/>
      <c r="CD3" s="123"/>
      <c r="CE3" s="123"/>
      <c r="CF3" s="123"/>
      <c r="CG3" s="123"/>
      <c r="CH3" s="123"/>
      <c r="CI3" s="123"/>
      <c r="CJ3" s="123"/>
      <c r="CK3" s="123"/>
      <c r="CL3" s="123"/>
      <c r="CM3" s="123"/>
      <c r="CN3" s="123"/>
      <c r="CO3" s="124"/>
      <c r="CP3" s="122" t="s">
        <v>64</v>
      </c>
      <c r="CQ3" s="123"/>
      <c r="CR3" s="123"/>
      <c r="CS3" s="123"/>
      <c r="CT3" s="123"/>
      <c r="CU3" s="123"/>
      <c r="CV3" s="123"/>
      <c r="CW3" s="123"/>
      <c r="CX3" s="123"/>
      <c r="CY3" s="123"/>
      <c r="CZ3" s="123"/>
      <c r="DA3" s="123"/>
      <c r="DB3" s="123"/>
      <c r="DC3" s="123"/>
      <c r="DD3" s="124"/>
      <c r="DE3" s="122" t="s">
        <v>57</v>
      </c>
      <c r="DF3" s="123"/>
      <c r="DG3" s="123"/>
      <c r="DH3" s="123"/>
      <c r="DI3" s="123"/>
      <c r="DJ3" s="123"/>
      <c r="DK3" s="123"/>
      <c r="DL3" s="123"/>
      <c r="DM3" s="123"/>
      <c r="DN3" s="123"/>
      <c r="DO3" s="123"/>
      <c r="DP3" s="123"/>
      <c r="DQ3" s="123"/>
      <c r="DR3" s="123"/>
      <c r="DS3" s="124"/>
      <c r="DU3" s="2" t="s">
        <v>138</v>
      </c>
      <c r="DV3" s="2"/>
      <c r="DW3" s="2"/>
      <c r="DX3" s="2"/>
      <c r="DY3" s="2"/>
      <c r="DZ3" s="2"/>
      <c r="EA3" s="2"/>
      <c r="EB3" s="2"/>
      <c r="EC3" s="2"/>
      <c r="ED3" s="2"/>
      <c r="EE3" s="2"/>
      <c r="EF3" s="2"/>
      <c r="EG3" s="2"/>
      <c r="EH3" s="2"/>
      <c r="EI3" s="2"/>
      <c r="EJ3" s="2"/>
      <c r="EK3" s="2"/>
      <c r="EL3" s="2"/>
      <c r="EM3" s="2"/>
      <c r="EN3" s="2"/>
      <c r="EO3" s="7"/>
    </row>
    <row r="4" spans="2:154" ht="16.5" customHeight="1">
      <c r="B4" s="151"/>
      <c r="C4" s="153"/>
      <c r="D4" s="122" t="s">
        <v>144</v>
      </c>
      <c r="E4" s="123"/>
      <c r="F4" s="124"/>
      <c r="G4" s="122" t="s">
        <v>200</v>
      </c>
      <c r="H4" s="123"/>
      <c r="I4" s="124"/>
      <c r="J4" s="122" t="s">
        <v>145</v>
      </c>
      <c r="K4" s="123"/>
      <c r="L4" s="124"/>
      <c r="M4" s="122" t="s">
        <v>160</v>
      </c>
      <c r="N4" s="123"/>
      <c r="O4" s="124"/>
      <c r="P4" s="122" t="s">
        <v>148</v>
      </c>
      <c r="Q4" s="123"/>
      <c r="R4" s="124"/>
      <c r="S4" s="122" t="s">
        <v>144</v>
      </c>
      <c r="T4" s="123"/>
      <c r="U4" s="124"/>
      <c r="V4" s="122" t="s">
        <v>200</v>
      </c>
      <c r="W4" s="123"/>
      <c r="X4" s="124"/>
      <c r="Y4" s="122" t="s">
        <v>145</v>
      </c>
      <c r="Z4" s="123"/>
      <c r="AA4" s="124"/>
      <c r="AB4" s="122" t="s">
        <v>160</v>
      </c>
      <c r="AC4" s="123"/>
      <c r="AD4" s="124"/>
      <c r="AE4" s="122" t="s">
        <v>148</v>
      </c>
      <c r="AF4" s="123"/>
      <c r="AG4" s="124"/>
      <c r="AH4" s="122" t="s">
        <v>144</v>
      </c>
      <c r="AI4" s="123"/>
      <c r="AJ4" s="124"/>
      <c r="AK4" s="122" t="s">
        <v>202</v>
      </c>
      <c r="AL4" s="123"/>
      <c r="AM4" s="124"/>
      <c r="AN4" s="122" t="s">
        <v>145</v>
      </c>
      <c r="AO4" s="123"/>
      <c r="AP4" s="124"/>
      <c r="AQ4" s="122" t="s">
        <v>160</v>
      </c>
      <c r="AR4" s="123"/>
      <c r="AS4" s="124"/>
      <c r="AT4" s="122" t="s">
        <v>148</v>
      </c>
      <c r="AU4" s="123"/>
      <c r="AV4" s="124"/>
      <c r="AW4" s="122" t="s">
        <v>144</v>
      </c>
      <c r="AX4" s="123"/>
      <c r="AY4" s="124"/>
      <c r="AZ4" s="122" t="s">
        <v>200</v>
      </c>
      <c r="BA4" s="123"/>
      <c r="BB4" s="124"/>
      <c r="BC4" s="122" t="s">
        <v>145</v>
      </c>
      <c r="BD4" s="123"/>
      <c r="BE4" s="124"/>
      <c r="BF4" s="122" t="s">
        <v>160</v>
      </c>
      <c r="BG4" s="123"/>
      <c r="BH4" s="124"/>
      <c r="BI4" s="122" t="s">
        <v>148</v>
      </c>
      <c r="BJ4" s="123"/>
      <c r="BK4" s="124"/>
      <c r="BL4" s="122" t="s">
        <v>144</v>
      </c>
      <c r="BM4" s="123"/>
      <c r="BN4" s="124"/>
      <c r="BO4" s="122" t="s">
        <v>200</v>
      </c>
      <c r="BP4" s="123"/>
      <c r="BQ4" s="124"/>
      <c r="BR4" s="122" t="s">
        <v>145</v>
      </c>
      <c r="BS4" s="123"/>
      <c r="BT4" s="124"/>
      <c r="BU4" s="122" t="s">
        <v>160</v>
      </c>
      <c r="BV4" s="123"/>
      <c r="BW4" s="124"/>
      <c r="BX4" s="122" t="s">
        <v>148</v>
      </c>
      <c r="BY4" s="123"/>
      <c r="BZ4" s="124"/>
      <c r="CA4" s="122" t="s">
        <v>144</v>
      </c>
      <c r="CB4" s="123"/>
      <c r="CC4" s="124"/>
      <c r="CD4" s="122" t="s">
        <v>200</v>
      </c>
      <c r="CE4" s="123"/>
      <c r="CF4" s="124"/>
      <c r="CG4" s="122" t="s">
        <v>145</v>
      </c>
      <c r="CH4" s="123"/>
      <c r="CI4" s="124"/>
      <c r="CJ4" s="122" t="s">
        <v>160</v>
      </c>
      <c r="CK4" s="123"/>
      <c r="CL4" s="124"/>
      <c r="CM4" s="122" t="s">
        <v>148</v>
      </c>
      <c r="CN4" s="123"/>
      <c r="CO4" s="124"/>
      <c r="CP4" s="122" t="s">
        <v>144</v>
      </c>
      <c r="CQ4" s="123"/>
      <c r="CR4" s="124"/>
      <c r="CS4" s="122" t="s">
        <v>200</v>
      </c>
      <c r="CT4" s="123"/>
      <c r="CU4" s="124"/>
      <c r="CV4" s="122" t="s">
        <v>145</v>
      </c>
      <c r="CW4" s="123"/>
      <c r="CX4" s="124"/>
      <c r="CY4" s="122" t="s">
        <v>160</v>
      </c>
      <c r="CZ4" s="123"/>
      <c r="DA4" s="124"/>
      <c r="DB4" s="122" t="s">
        <v>148</v>
      </c>
      <c r="DC4" s="123"/>
      <c r="DD4" s="124"/>
      <c r="DE4" s="122" t="s">
        <v>144</v>
      </c>
      <c r="DF4" s="123"/>
      <c r="DG4" s="124"/>
      <c r="DH4" s="122" t="s">
        <v>200</v>
      </c>
      <c r="DI4" s="123"/>
      <c r="DJ4" s="124"/>
      <c r="DK4" s="122" t="s">
        <v>145</v>
      </c>
      <c r="DL4" s="123"/>
      <c r="DM4" s="124"/>
      <c r="DN4" s="122" t="s">
        <v>160</v>
      </c>
      <c r="DO4" s="123"/>
      <c r="DP4" s="124"/>
      <c r="DQ4" s="122" t="s">
        <v>148</v>
      </c>
      <c r="DR4" s="123"/>
      <c r="DS4" s="124"/>
      <c r="DU4" s="144" t="s">
        <v>159</v>
      </c>
      <c r="DV4" s="145"/>
      <c r="DW4" s="78"/>
      <c r="DX4" s="128" t="s">
        <v>189</v>
      </c>
      <c r="DY4" s="126" t="s">
        <v>157</v>
      </c>
      <c r="DZ4" s="137"/>
      <c r="EA4" s="137"/>
      <c r="EB4" s="137"/>
      <c r="EC4" s="127"/>
      <c r="ED4" s="78"/>
      <c r="EE4" s="131" t="s">
        <v>189</v>
      </c>
      <c r="EF4" s="138" t="s">
        <v>203</v>
      </c>
      <c r="EG4" s="141"/>
      <c r="EH4" s="141"/>
      <c r="EI4" s="141"/>
      <c r="EJ4" s="141"/>
      <c r="EK4" s="139"/>
      <c r="EL4" s="11"/>
      <c r="EM4" s="126" t="s">
        <v>146</v>
      </c>
      <c r="EN4" s="137"/>
      <c r="EO4" s="137"/>
      <c r="EP4" s="137"/>
      <c r="EQ4" s="127"/>
      <c r="ER4" s="140" t="s">
        <v>144</v>
      </c>
      <c r="ES4" s="140"/>
      <c r="ET4" s="140" t="s">
        <v>200</v>
      </c>
      <c r="EU4" s="140"/>
      <c r="EV4" s="138" t="s">
        <v>145</v>
      </c>
      <c r="EW4" s="139"/>
      <c r="EX4" s="135"/>
    </row>
    <row r="5" spans="2:154" ht="42" customHeight="1">
      <c r="B5" s="152"/>
      <c r="C5" s="153"/>
      <c r="D5" s="87" t="s">
        <v>164</v>
      </c>
      <c r="E5" s="88" t="s">
        <v>165</v>
      </c>
      <c r="F5" s="89" t="s">
        <v>166</v>
      </c>
      <c r="G5" s="87" t="s">
        <v>164</v>
      </c>
      <c r="H5" s="88" t="s">
        <v>165</v>
      </c>
      <c r="I5" s="89" t="s">
        <v>166</v>
      </c>
      <c r="J5" s="87" t="s">
        <v>164</v>
      </c>
      <c r="K5" s="88" t="s">
        <v>165</v>
      </c>
      <c r="L5" s="89" t="s">
        <v>166</v>
      </c>
      <c r="M5" s="87" t="s">
        <v>164</v>
      </c>
      <c r="N5" s="88" t="s">
        <v>165</v>
      </c>
      <c r="O5" s="89" t="s">
        <v>166</v>
      </c>
      <c r="P5" s="87" t="s">
        <v>164</v>
      </c>
      <c r="Q5" s="88" t="s">
        <v>165</v>
      </c>
      <c r="R5" s="89" t="s">
        <v>166</v>
      </c>
      <c r="S5" s="87" t="s">
        <v>164</v>
      </c>
      <c r="T5" s="88" t="s">
        <v>165</v>
      </c>
      <c r="U5" s="89" t="s">
        <v>166</v>
      </c>
      <c r="V5" s="87" t="s">
        <v>164</v>
      </c>
      <c r="W5" s="88" t="s">
        <v>165</v>
      </c>
      <c r="X5" s="89" t="s">
        <v>166</v>
      </c>
      <c r="Y5" s="87" t="s">
        <v>164</v>
      </c>
      <c r="Z5" s="88" t="s">
        <v>165</v>
      </c>
      <c r="AA5" s="89" t="s">
        <v>166</v>
      </c>
      <c r="AB5" s="87" t="s">
        <v>164</v>
      </c>
      <c r="AC5" s="88" t="s">
        <v>165</v>
      </c>
      <c r="AD5" s="89" t="s">
        <v>166</v>
      </c>
      <c r="AE5" s="87" t="s">
        <v>164</v>
      </c>
      <c r="AF5" s="88" t="s">
        <v>165</v>
      </c>
      <c r="AG5" s="89" t="s">
        <v>166</v>
      </c>
      <c r="AH5" s="87" t="s">
        <v>164</v>
      </c>
      <c r="AI5" s="88" t="s">
        <v>165</v>
      </c>
      <c r="AJ5" s="89" t="s">
        <v>166</v>
      </c>
      <c r="AK5" s="87" t="s">
        <v>164</v>
      </c>
      <c r="AL5" s="88" t="s">
        <v>165</v>
      </c>
      <c r="AM5" s="89" t="s">
        <v>166</v>
      </c>
      <c r="AN5" s="87" t="s">
        <v>164</v>
      </c>
      <c r="AO5" s="88" t="s">
        <v>165</v>
      </c>
      <c r="AP5" s="89" t="s">
        <v>166</v>
      </c>
      <c r="AQ5" s="87" t="s">
        <v>164</v>
      </c>
      <c r="AR5" s="88" t="s">
        <v>165</v>
      </c>
      <c r="AS5" s="89" t="s">
        <v>166</v>
      </c>
      <c r="AT5" s="87" t="s">
        <v>164</v>
      </c>
      <c r="AU5" s="88" t="s">
        <v>165</v>
      </c>
      <c r="AV5" s="89" t="s">
        <v>166</v>
      </c>
      <c r="AW5" s="87" t="s">
        <v>164</v>
      </c>
      <c r="AX5" s="88" t="s">
        <v>165</v>
      </c>
      <c r="AY5" s="89" t="s">
        <v>166</v>
      </c>
      <c r="AZ5" s="87" t="s">
        <v>164</v>
      </c>
      <c r="BA5" s="88" t="s">
        <v>165</v>
      </c>
      <c r="BB5" s="89" t="s">
        <v>166</v>
      </c>
      <c r="BC5" s="87" t="s">
        <v>164</v>
      </c>
      <c r="BD5" s="88" t="s">
        <v>165</v>
      </c>
      <c r="BE5" s="89" t="s">
        <v>166</v>
      </c>
      <c r="BF5" s="87" t="s">
        <v>164</v>
      </c>
      <c r="BG5" s="88" t="s">
        <v>165</v>
      </c>
      <c r="BH5" s="89" t="s">
        <v>166</v>
      </c>
      <c r="BI5" s="87" t="s">
        <v>164</v>
      </c>
      <c r="BJ5" s="88" t="s">
        <v>165</v>
      </c>
      <c r="BK5" s="89" t="s">
        <v>166</v>
      </c>
      <c r="BL5" s="87" t="s">
        <v>164</v>
      </c>
      <c r="BM5" s="88" t="s">
        <v>165</v>
      </c>
      <c r="BN5" s="89" t="s">
        <v>166</v>
      </c>
      <c r="BO5" s="87" t="s">
        <v>164</v>
      </c>
      <c r="BP5" s="88" t="s">
        <v>165</v>
      </c>
      <c r="BQ5" s="89" t="s">
        <v>166</v>
      </c>
      <c r="BR5" s="87" t="s">
        <v>164</v>
      </c>
      <c r="BS5" s="88" t="s">
        <v>165</v>
      </c>
      <c r="BT5" s="89" t="s">
        <v>166</v>
      </c>
      <c r="BU5" s="87" t="s">
        <v>164</v>
      </c>
      <c r="BV5" s="88" t="s">
        <v>165</v>
      </c>
      <c r="BW5" s="89" t="s">
        <v>166</v>
      </c>
      <c r="BX5" s="87" t="s">
        <v>164</v>
      </c>
      <c r="BY5" s="88" t="s">
        <v>165</v>
      </c>
      <c r="BZ5" s="89" t="s">
        <v>166</v>
      </c>
      <c r="CA5" s="87" t="s">
        <v>164</v>
      </c>
      <c r="CB5" s="88" t="s">
        <v>165</v>
      </c>
      <c r="CC5" s="89" t="s">
        <v>166</v>
      </c>
      <c r="CD5" s="87" t="s">
        <v>164</v>
      </c>
      <c r="CE5" s="88" t="s">
        <v>165</v>
      </c>
      <c r="CF5" s="89" t="s">
        <v>166</v>
      </c>
      <c r="CG5" s="87" t="s">
        <v>164</v>
      </c>
      <c r="CH5" s="88" t="s">
        <v>165</v>
      </c>
      <c r="CI5" s="89" t="s">
        <v>166</v>
      </c>
      <c r="CJ5" s="87" t="s">
        <v>164</v>
      </c>
      <c r="CK5" s="88" t="s">
        <v>165</v>
      </c>
      <c r="CL5" s="89" t="s">
        <v>166</v>
      </c>
      <c r="CM5" s="87" t="s">
        <v>164</v>
      </c>
      <c r="CN5" s="88" t="s">
        <v>165</v>
      </c>
      <c r="CO5" s="89" t="s">
        <v>166</v>
      </c>
      <c r="CP5" s="87" t="s">
        <v>164</v>
      </c>
      <c r="CQ5" s="88" t="s">
        <v>165</v>
      </c>
      <c r="CR5" s="89" t="s">
        <v>166</v>
      </c>
      <c r="CS5" s="87" t="s">
        <v>164</v>
      </c>
      <c r="CT5" s="88" t="s">
        <v>165</v>
      </c>
      <c r="CU5" s="89" t="s">
        <v>166</v>
      </c>
      <c r="CV5" s="87" t="s">
        <v>164</v>
      </c>
      <c r="CW5" s="88" t="s">
        <v>165</v>
      </c>
      <c r="CX5" s="89" t="s">
        <v>166</v>
      </c>
      <c r="CY5" s="87" t="s">
        <v>164</v>
      </c>
      <c r="CZ5" s="88" t="s">
        <v>165</v>
      </c>
      <c r="DA5" s="89" t="s">
        <v>166</v>
      </c>
      <c r="DB5" s="87" t="s">
        <v>164</v>
      </c>
      <c r="DC5" s="88" t="s">
        <v>165</v>
      </c>
      <c r="DD5" s="89" t="s">
        <v>166</v>
      </c>
      <c r="DE5" s="87" t="s">
        <v>164</v>
      </c>
      <c r="DF5" s="88" t="s">
        <v>165</v>
      </c>
      <c r="DG5" s="89" t="s">
        <v>166</v>
      </c>
      <c r="DH5" s="87" t="s">
        <v>164</v>
      </c>
      <c r="DI5" s="88" t="s">
        <v>165</v>
      </c>
      <c r="DJ5" s="89" t="s">
        <v>166</v>
      </c>
      <c r="DK5" s="87" t="s">
        <v>164</v>
      </c>
      <c r="DL5" s="88" t="s">
        <v>165</v>
      </c>
      <c r="DM5" s="89" t="s">
        <v>166</v>
      </c>
      <c r="DN5" s="87" t="s">
        <v>164</v>
      </c>
      <c r="DO5" s="88" t="s">
        <v>165</v>
      </c>
      <c r="DP5" s="89" t="s">
        <v>166</v>
      </c>
      <c r="DQ5" s="87" t="s">
        <v>164</v>
      </c>
      <c r="DR5" s="88" t="s">
        <v>165</v>
      </c>
      <c r="DS5" s="89" t="s">
        <v>166</v>
      </c>
      <c r="DU5" s="146"/>
      <c r="DV5" s="147"/>
      <c r="DW5" s="78"/>
      <c r="DX5" s="128"/>
      <c r="DY5" s="126" t="s">
        <v>195</v>
      </c>
      <c r="DZ5" s="127"/>
      <c r="EA5" s="126" t="s">
        <v>196</v>
      </c>
      <c r="EB5" s="127"/>
      <c r="EC5" s="91" t="s">
        <v>169</v>
      </c>
      <c r="ED5" s="78"/>
      <c r="EE5" s="132"/>
      <c r="EF5" s="126" t="s">
        <v>144</v>
      </c>
      <c r="EG5" s="127"/>
      <c r="EH5" s="126" t="s">
        <v>200</v>
      </c>
      <c r="EI5" s="127"/>
      <c r="EJ5" s="126" t="s">
        <v>145</v>
      </c>
      <c r="EK5" s="127"/>
      <c r="EL5" s="11"/>
      <c r="EM5" s="126" t="s">
        <v>195</v>
      </c>
      <c r="EN5" s="127"/>
      <c r="EO5" s="126" t="s">
        <v>196</v>
      </c>
      <c r="EP5" s="127"/>
      <c r="EQ5" s="90" t="s">
        <v>168</v>
      </c>
      <c r="ER5" s="126" t="s">
        <v>195</v>
      </c>
      <c r="ES5" s="127"/>
      <c r="ET5" s="126" t="s">
        <v>203</v>
      </c>
      <c r="EU5" s="127"/>
      <c r="EV5" s="128" t="s">
        <v>195</v>
      </c>
      <c r="EW5" s="128"/>
      <c r="EX5" s="136"/>
    </row>
    <row r="6" spans="2:154" s="13" customFormat="1" ht="13.5" customHeight="1">
      <c r="B6" s="52">
        <v>1</v>
      </c>
      <c r="C6" s="12" t="s">
        <v>50</v>
      </c>
      <c r="D6" s="50">
        <v>494</v>
      </c>
      <c r="E6" s="44">
        <v>6</v>
      </c>
      <c r="F6" s="14">
        <f>IFERROR(E6/D6,"-")</f>
        <v>1.2145748987854251E-2</v>
      </c>
      <c r="G6" s="50">
        <v>44</v>
      </c>
      <c r="H6" s="44">
        <v>0</v>
      </c>
      <c r="I6" s="14">
        <f>IFERROR(H6/G6,"-")</f>
        <v>0</v>
      </c>
      <c r="J6" s="50">
        <v>16</v>
      </c>
      <c r="K6" s="44">
        <v>0</v>
      </c>
      <c r="L6" s="14">
        <f>IFERROR(K6/J6,"-")</f>
        <v>0</v>
      </c>
      <c r="M6" s="50">
        <v>16</v>
      </c>
      <c r="N6" s="44">
        <v>0</v>
      </c>
      <c r="O6" s="14">
        <f>IFERROR(N6/M6,"-")</f>
        <v>0</v>
      </c>
      <c r="P6" s="50">
        <f>SUM(D6,G6,J6,M6)</f>
        <v>570</v>
      </c>
      <c r="Q6" s="44">
        <f>SUM(E6,H6,K6,N6)</f>
        <v>6</v>
      </c>
      <c r="R6" s="14">
        <f>IFERROR(Q6/P6,"-")</f>
        <v>1.0526315789473684E-2</v>
      </c>
      <c r="S6" s="50">
        <v>2040</v>
      </c>
      <c r="T6" s="44">
        <v>10</v>
      </c>
      <c r="U6" s="14">
        <f>IFERROR(T6/S6,"-")</f>
        <v>4.9019607843137254E-3</v>
      </c>
      <c r="V6" s="50">
        <v>129</v>
      </c>
      <c r="W6" s="44">
        <v>1</v>
      </c>
      <c r="X6" s="14">
        <f>IFERROR(W6/V6,"-")</f>
        <v>7.7519379844961239E-3</v>
      </c>
      <c r="Y6" s="50">
        <v>43</v>
      </c>
      <c r="Z6" s="35">
        <v>1</v>
      </c>
      <c r="AA6" s="14">
        <f>IFERROR(Z6/Y6,"-")</f>
        <v>2.3255813953488372E-2</v>
      </c>
      <c r="AB6" s="50">
        <v>108</v>
      </c>
      <c r="AC6" s="44">
        <v>0</v>
      </c>
      <c r="AD6" s="14">
        <f>IFERROR(AC6/AB6,"-")</f>
        <v>0</v>
      </c>
      <c r="AE6" s="50">
        <f>SUM(S6,V6,Y6,AB6)</f>
        <v>2320</v>
      </c>
      <c r="AF6" s="35">
        <f>SUM(T6,W6,Z6,AC6)</f>
        <v>12</v>
      </c>
      <c r="AG6" s="14">
        <f>IFERROR(AF6/AE6,"-")</f>
        <v>5.1724137931034482E-3</v>
      </c>
      <c r="AH6" s="50">
        <v>89976</v>
      </c>
      <c r="AI6" s="44">
        <v>503</v>
      </c>
      <c r="AJ6" s="14">
        <f>IFERROR(AI6/AH6,"-")</f>
        <v>5.5903796567973686E-3</v>
      </c>
      <c r="AK6" s="50">
        <v>19081</v>
      </c>
      <c r="AL6" s="44">
        <v>336</v>
      </c>
      <c r="AM6" s="14">
        <f>IFERROR(AL6/AK6,"-")</f>
        <v>1.7609139982181228E-2</v>
      </c>
      <c r="AN6" s="50">
        <v>11940</v>
      </c>
      <c r="AO6" s="44">
        <v>295</v>
      </c>
      <c r="AP6" s="14">
        <f>IFERROR(AO6/AN6,"-")</f>
        <v>2.4706867671691793E-2</v>
      </c>
      <c r="AQ6" s="50">
        <v>1312</v>
      </c>
      <c r="AR6" s="44">
        <v>2</v>
      </c>
      <c r="AS6" s="14">
        <f>IFERROR(AR6/AQ6,"-")</f>
        <v>1.5243902439024391E-3</v>
      </c>
      <c r="AT6" s="50">
        <f>SUM(AH6,AK6,AN6,AQ6)</f>
        <v>122309</v>
      </c>
      <c r="AU6" s="35">
        <f>SUM(AI6,AL6,AO6,AR6)</f>
        <v>1136</v>
      </c>
      <c r="AV6" s="14">
        <f>IFERROR(AU6/AT6,"-")</f>
        <v>9.2879510093288303E-3</v>
      </c>
      <c r="AW6" s="50">
        <v>78475</v>
      </c>
      <c r="AX6" s="44">
        <v>287</v>
      </c>
      <c r="AY6" s="14">
        <f>IFERROR(AX6/AW6,"-")</f>
        <v>3.6572156737814591E-3</v>
      </c>
      <c r="AZ6" s="50">
        <v>14150</v>
      </c>
      <c r="BA6" s="44">
        <v>181</v>
      </c>
      <c r="BB6" s="14">
        <f>IFERROR(BA6/AZ6,"-")</f>
        <v>1.2791519434628975E-2</v>
      </c>
      <c r="BC6" s="50">
        <v>6751</v>
      </c>
      <c r="BD6" s="35">
        <v>145</v>
      </c>
      <c r="BE6" s="14">
        <f>IFERROR(BD6/BC6,"-")</f>
        <v>2.1478299511183529E-2</v>
      </c>
      <c r="BF6" s="50">
        <v>3306</v>
      </c>
      <c r="BG6" s="44">
        <v>2</v>
      </c>
      <c r="BH6" s="14">
        <f>IFERROR(BG6/BF6,"-")</f>
        <v>6.0496067755595891E-4</v>
      </c>
      <c r="BI6" s="50">
        <f>SUM(AW6,AZ6,BC6,BF6)</f>
        <v>102682</v>
      </c>
      <c r="BJ6" s="35">
        <f>SUM(AX6,BA6,BD6,BG6)</f>
        <v>615</v>
      </c>
      <c r="BK6" s="14">
        <f>IFERROR(BJ6/BI6,"-")</f>
        <v>5.9893652246742366E-3</v>
      </c>
      <c r="BL6" s="50">
        <v>54231</v>
      </c>
      <c r="BM6" s="44">
        <v>68</v>
      </c>
      <c r="BN6" s="14">
        <f>IFERROR(BM6/BL6,"-")</f>
        <v>1.2538953734948645E-3</v>
      </c>
      <c r="BO6" s="50">
        <v>9324</v>
      </c>
      <c r="BP6" s="44">
        <v>65</v>
      </c>
      <c r="BQ6" s="14">
        <f>IFERROR(BP6/BO6,"-")</f>
        <v>6.971256971256971E-3</v>
      </c>
      <c r="BR6" s="50">
        <v>3551</v>
      </c>
      <c r="BS6" s="35">
        <v>48</v>
      </c>
      <c r="BT6" s="14">
        <f>IFERROR(BS6/BR6,"-")</f>
        <v>1.3517319065052097E-2</v>
      </c>
      <c r="BU6" s="50">
        <v>3958</v>
      </c>
      <c r="BV6" s="44">
        <v>1</v>
      </c>
      <c r="BW6" s="14">
        <f>IFERROR(BV6/BU6,"-")</f>
        <v>2.5265285497726126E-4</v>
      </c>
      <c r="BX6" s="50">
        <f>SUM(BL6,BO6,BR6,BU6)</f>
        <v>71064</v>
      </c>
      <c r="BY6" s="35">
        <f>SUM(BM6,BP6,BS6,BV6)</f>
        <v>182</v>
      </c>
      <c r="BZ6" s="14">
        <f>IFERROR(BY6/BX6,"-")</f>
        <v>2.56107171000788E-3</v>
      </c>
      <c r="CA6" s="50">
        <v>24192</v>
      </c>
      <c r="CB6" s="44">
        <v>5</v>
      </c>
      <c r="CC6" s="14">
        <f>IFERROR(CB6/CA6,"-")</f>
        <v>2.0667989417989417E-4</v>
      </c>
      <c r="CD6" s="50">
        <v>4261</v>
      </c>
      <c r="CE6" s="44">
        <v>3</v>
      </c>
      <c r="CF6" s="14">
        <f>IFERROR(CE6/CD6,"-")</f>
        <v>7.0406007979347571E-4</v>
      </c>
      <c r="CG6" s="50">
        <v>1474</v>
      </c>
      <c r="CH6" s="35">
        <v>8</v>
      </c>
      <c r="CI6" s="14">
        <f>IFERROR(CH6/CG6,"-")</f>
        <v>5.4274084124830389E-3</v>
      </c>
      <c r="CJ6" s="50">
        <v>3803</v>
      </c>
      <c r="CK6" s="44">
        <v>2</v>
      </c>
      <c r="CL6" s="14">
        <f>IFERROR(CK6/CJ6,"-")</f>
        <v>5.2590060478569553E-4</v>
      </c>
      <c r="CM6" s="50">
        <f>SUM(CA6,CD6,CG6,CJ6)</f>
        <v>33730</v>
      </c>
      <c r="CN6" s="35">
        <f>SUM(CB6,CE6,CH6,CK6)</f>
        <v>18</v>
      </c>
      <c r="CO6" s="14">
        <f>IFERROR(CN6/CM6,"-")</f>
        <v>5.3364957011562406E-4</v>
      </c>
      <c r="CP6" s="50">
        <v>7312</v>
      </c>
      <c r="CQ6" s="44">
        <v>2</v>
      </c>
      <c r="CR6" s="14">
        <f>IFERROR(CQ6/CP6,"-")</f>
        <v>2.7352297592997811E-4</v>
      </c>
      <c r="CS6" s="50">
        <v>1024</v>
      </c>
      <c r="CT6" s="44">
        <v>1</v>
      </c>
      <c r="CU6" s="14">
        <f>IFERROR(CT6/CS6,"-")</f>
        <v>9.765625E-4</v>
      </c>
      <c r="CV6" s="50">
        <v>419</v>
      </c>
      <c r="CW6" s="35">
        <v>1</v>
      </c>
      <c r="CX6" s="14">
        <f>IFERROR(CW6/CV6,"-")</f>
        <v>2.3866348448687352E-3</v>
      </c>
      <c r="CY6" s="50">
        <v>3208</v>
      </c>
      <c r="CZ6" s="44">
        <v>0</v>
      </c>
      <c r="DA6" s="14">
        <f>IFERROR(CZ6/CY6,"-")</f>
        <v>0</v>
      </c>
      <c r="DB6" s="50">
        <f>SUM(CP6,CS6,CV6,CY6)</f>
        <v>11963</v>
      </c>
      <c r="DC6" s="35">
        <f>SUM(CQ6,CT6,CW6,CZ6)</f>
        <v>4</v>
      </c>
      <c r="DD6" s="14">
        <f>IFERROR(DC6/DB6,"-")</f>
        <v>3.3436428989383932E-4</v>
      </c>
      <c r="DE6" s="50">
        <f>SUM(D6,S6,AH6,AW6,BL6,CA6,CP6)</f>
        <v>256720</v>
      </c>
      <c r="DF6" s="44">
        <f>SUM(E6,T6,AI6,AX6,BM6,CB6,CQ6)</f>
        <v>881</v>
      </c>
      <c r="DG6" s="14">
        <f>IFERROR(DF6/DE6,"-")</f>
        <v>3.4317544406357119E-3</v>
      </c>
      <c r="DH6" s="50">
        <f>SUM(G6,V6,AK6,AZ6,BO6,CD6,CS6)</f>
        <v>48013</v>
      </c>
      <c r="DI6" s="44">
        <f>SUM(H6,W6,AL6,BA6,BP6,CE6,CT6)</f>
        <v>587</v>
      </c>
      <c r="DJ6" s="14">
        <f>IFERROR(DI6/DH6,"-")</f>
        <v>1.2225855497469436E-2</v>
      </c>
      <c r="DK6" s="50">
        <f>SUM(J6,Y6,AN6,BC6,BR6,CG6,CV6)</f>
        <v>24194</v>
      </c>
      <c r="DL6" s="35">
        <f>SUM(K6,Z6,AO6,BD6,BS6,CH6,CW6)</f>
        <v>498</v>
      </c>
      <c r="DM6" s="14">
        <f>IFERROR(DL6/DK6,"-")</f>
        <v>2.058361577250558E-2</v>
      </c>
      <c r="DN6" s="50">
        <f>SUM(M6,AB6,AQ6,BF6,BU6,CJ6,CY6)</f>
        <v>15711</v>
      </c>
      <c r="DO6" s="44">
        <f>SUM(N6,AC6,AR6,BG6,BV6,CK6,CZ6)</f>
        <v>7</v>
      </c>
      <c r="DP6" s="14">
        <f>IFERROR(DO6/DN6,"-")</f>
        <v>4.4554770542931703E-4</v>
      </c>
      <c r="DQ6" s="35">
        <f>SUM(P6,AE6,AT6,BI6,BX6,CM6,DB6)</f>
        <v>344638</v>
      </c>
      <c r="DR6" s="35">
        <f>SUM(Q6,AF6,AU6,BJ6,BY6,CN6,DC6)</f>
        <v>1973</v>
      </c>
      <c r="DS6" s="14">
        <f>IFERROR(DR6/DQ6,"-")</f>
        <v>5.724847521167138E-3</v>
      </c>
      <c r="DU6" s="76" t="s">
        <v>50</v>
      </c>
      <c r="DV6" s="75">
        <f>VLOOKUP(DU6,$C$6:$DS$79,121,FALSE)</f>
        <v>5.724847521167138E-3</v>
      </c>
      <c r="DW6" s="74"/>
      <c r="DX6" s="51" t="str">
        <f>INDEX($DU$6:$DU$48,MATCH(DY6,DV$6:DV$48,0))</f>
        <v>泉南市</v>
      </c>
      <c r="DY6" s="43">
        <f>LARGE(DV$6:DV$48,ROW(A1))</f>
        <v>3.3742970214538641E-2</v>
      </c>
      <c r="DZ6" s="43">
        <f>ROUND(DY6,3)</f>
        <v>3.4000000000000002E-2</v>
      </c>
      <c r="EA6" s="43">
        <f t="shared" ref="EA6:EA48" si="0">VLOOKUP(DX6,$DV$87:$EH$160,13,FALSE)</f>
        <v>2.3312073894875742E-2</v>
      </c>
      <c r="EB6" s="43">
        <f>ROUND(EA6,3)</f>
        <v>2.3E-2</v>
      </c>
      <c r="EC6" s="92">
        <f>(DZ6-EB6)*100</f>
        <v>1.1000000000000003</v>
      </c>
      <c r="ED6" s="74"/>
      <c r="EE6" s="12" t="s">
        <v>158</v>
      </c>
      <c r="EF6" s="43">
        <f>VLOOKUP(EE6,$C$6:$DS$79,109,FALSE)</f>
        <v>3.4317544406357119E-3</v>
      </c>
      <c r="EG6" s="43">
        <f>ROUND(EF6,3)</f>
        <v>3.0000000000000001E-3</v>
      </c>
      <c r="EH6" s="43">
        <f>VLOOKUP(EE6,$C$6:$DS$79,112,FALSE)</f>
        <v>1.2225855497469436E-2</v>
      </c>
      <c r="EI6" s="43">
        <f>ROUND(EH6,3)</f>
        <v>1.2E-2</v>
      </c>
      <c r="EJ6" s="43">
        <f>VLOOKUP(EE6,$C$6:$DS$79,115,FALSE)</f>
        <v>2.058361577250558E-2</v>
      </c>
      <c r="EK6" s="43">
        <f>ROUND(EJ6,3)</f>
        <v>2.1000000000000001E-2</v>
      </c>
      <c r="EM6" s="43">
        <f>$DS$80</f>
        <v>8.6223911663936698E-3</v>
      </c>
      <c r="EN6" s="43">
        <f>ROUND(EM6,3)</f>
        <v>8.9999999999999993E-3</v>
      </c>
      <c r="EO6" s="43">
        <f>$EH$161</f>
        <v>6.0169242942253792E-3</v>
      </c>
      <c r="EP6" s="43">
        <f>ROUND(EO6,3)</f>
        <v>6.0000000000000001E-3</v>
      </c>
      <c r="EQ6" s="92">
        <f>(EN6-EP6)*100</f>
        <v>0.29999999999999993</v>
      </c>
      <c r="ER6" s="43">
        <f>$DG$80</f>
        <v>4.5434080562951271E-3</v>
      </c>
      <c r="ES6" s="43">
        <f>ROUND(ER6,3)</f>
        <v>5.0000000000000001E-3</v>
      </c>
      <c r="ET6" s="43">
        <f>$DJ$80</f>
        <v>1.6994682078983928E-2</v>
      </c>
      <c r="EU6" s="43">
        <f>ROUND(ET6,3)</f>
        <v>1.7000000000000001E-2</v>
      </c>
      <c r="EV6" s="43">
        <f>$DM$80</f>
        <v>2.9811388691793662E-2</v>
      </c>
      <c r="EW6" s="43">
        <f>ROUND(EV6,3)</f>
        <v>0.03</v>
      </c>
      <c r="EX6" s="36">
        <v>0</v>
      </c>
    </row>
    <row r="7" spans="2:154" s="13" customFormat="1" ht="13.5" customHeight="1">
      <c r="B7" s="52">
        <v>2</v>
      </c>
      <c r="C7" s="12" t="s">
        <v>106</v>
      </c>
      <c r="D7" s="50">
        <v>13</v>
      </c>
      <c r="E7" s="44">
        <v>0</v>
      </c>
      <c r="F7" s="14">
        <f t="shared" ref="F7:F19" si="1">IFERROR(E7/D7,"-")</f>
        <v>0</v>
      </c>
      <c r="G7" s="50">
        <v>2</v>
      </c>
      <c r="H7" s="44">
        <v>0</v>
      </c>
      <c r="I7" s="14">
        <f t="shared" ref="I7:I70" si="2">IFERROR(H7/G7,"-")</f>
        <v>0</v>
      </c>
      <c r="J7" s="50">
        <v>0</v>
      </c>
      <c r="K7" s="44">
        <v>0</v>
      </c>
      <c r="L7" s="14" t="str">
        <f t="shared" ref="L7:L19" si="3">IFERROR(K7/J7,"-")</f>
        <v>-</v>
      </c>
      <c r="M7" s="50">
        <v>1</v>
      </c>
      <c r="N7" s="44">
        <v>0</v>
      </c>
      <c r="O7" s="14">
        <f t="shared" ref="O7:O70" si="4">IFERROR(N7/M7,"-")</f>
        <v>0</v>
      </c>
      <c r="P7" s="50">
        <f t="shared" ref="P7:P70" si="5">SUM(D7,G7,J7,M7)</f>
        <v>16</v>
      </c>
      <c r="Q7" s="44">
        <f t="shared" ref="Q7:Q70" si="6">SUM(E7,H7,K7,N7)</f>
        <v>0</v>
      </c>
      <c r="R7" s="14">
        <f t="shared" ref="R7:R19" si="7">IFERROR(Q7/P7,"-")</f>
        <v>0</v>
      </c>
      <c r="S7" s="50">
        <v>69</v>
      </c>
      <c r="T7" s="44">
        <v>0</v>
      </c>
      <c r="U7" s="14">
        <f t="shared" ref="U7:U19" si="8">IFERROR(T7/S7,"-")</f>
        <v>0</v>
      </c>
      <c r="V7" s="50">
        <v>7</v>
      </c>
      <c r="W7" s="44">
        <v>0</v>
      </c>
      <c r="X7" s="14">
        <f t="shared" ref="X7:X70" si="9">IFERROR(W7/V7,"-")</f>
        <v>0</v>
      </c>
      <c r="Y7" s="50">
        <v>1</v>
      </c>
      <c r="Z7" s="35">
        <v>0</v>
      </c>
      <c r="AA7" s="14">
        <f t="shared" ref="AA7:AA19" si="10">IFERROR(Z7/Y7,"-")</f>
        <v>0</v>
      </c>
      <c r="AB7" s="50">
        <v>5</v>
      </c>
      <c r="AC7" s="44">
        <v>0</v>
      </c>
      <c r="AD7" s="14">
        <f t="shared" ref="AD7:AD70" si="11">IFERROR(AC7/AB7,"-")</f>
        <v>0</v>
      </c>
      <c r="AE7" s="50">
        <f t="shared" ref="AE7:AE70" si="12">SUM(S7,V7,Y7,AB7)</f>
        <v>82</v>
      </c>
      <c r="AF7" s="35">
        <f t="shared" ref="AF7:AF70" si="13">SUM(T7,W7,Z7,AC7)</f>
        <v>0</v>
      </c>
      <c r="AG7" s="14">
        <f t="shared" ref="AG7:AG19" si="14">IFERROR(AF7/AE7,"-")</f>
        <v>0</v>
      </c>
      <c r="AH7" s="50">
        <v>3250</v>
      </c>
      <c r="AI7" s="44">
        <v>23</v>
      </c>
      <c r="AJ7" s="14">
        <f t="shared" ref="AJ7:AJ19" si="15">IFERROR(AI7/AH7,"-")</f>
        <v>7.076923076923077E-3</v>
      </c>
      <c r="AK7" s="50">
        <v>868</v>
      </c>
      <c r="AL7" s="44">
        <v>16</v>
      </c>
      <c r="AM7" s="14">
        <f t="shared" ref="AM7:AM70" si="16">IFERROR(AL7/AK7,"-")</f>
        <v>1.8433179723502304E-2</v>
      </c>
      <c r="AN7" s="50">
        <v>461</v>
      </c>
      <c r="AO7" s="44">
        <v>7</v>
      </c>
      <c r="AP7" s="14">
        <f t="shared" ref="AP7:AP19" si="17">IFERROR(AO7/AN7,"-")</f>
        <v>1.5184381778741865E-2</v>
      </c>
      <c r="AQ7" s="50">
        <v>39</v>
      </c>
      <c r="AR7" s="44">
        <v>0</v>
      </c>
      <c r="AS7" s="14">
        <f t="shared" ref="AS7:AS70" si="18">IFERROR(AR7/AQ7,"-")</f>
        <v>0</v>
      </c>
      <c r="AT7" s="50">
        <f t="shared" ref="AT7:AT70" si="19">SUM(AH7,AK7,AN7,AQ7)</f>
        <v>4618</v>
      </c>
      <c r="AU7" s="35">
        <f t="shared" ref="AU7:AU70" si="20">SUM(AI7,AL7,AO7,AR7)</f>
        <v>46</v>
      </c>
      <c r="AV7" s="14">
        <f t="shared" ref="AV7:AV19" si="21">IFERROR(AU7/AT7,"-")</f>
        <v>9.9610220874837598E-3</v>
      </c>
      <c r="AW7" s="50">
        <v>2621</v>
      </c>
      <c r="AX7" s="44">
        <v>16</v>
      </c>
      <c r="AY7" s="14">
        <f t="shared" ref="AY7:AY19" si="22">IFERROR(AX7/AW7,"-")</f>
        <v>6.1045402518122857E-3</v>
      </c>
      <c r="AZ7" s="50">
        <v>658</v>
      </c>
      <c r="BA7" s="44">
        <v>19</v>
      </c>
      <c r="BB7" s="14">
        <f t="shared" ref="BB7:BB70" si="23">IFERROR(BA7/AZ7,"-")</f>
        <v>2.8875379939209727E-2</v>
      </c>
      <c r="BC7" s="50">
        <v>283</v>
      </c>
      <c r="BD7" s="35">
        <v>10</v>
      </c>
      <c r="BE7" s="14">
        <f t="shared" ref="BE7:BE19" si="24">IFERROR(BD7/BC7,"-")</f>
        <v>3.5335689045936397E-2</v>
      </c>
      <c r="BF7" s="50">
        <v>102</v>
      </c>
      <c r="BG7" s="44">
        <v>0</v>
      </c>
      <c r="BH7" s="14">
        <f t="shared" ref="BH7:BH70" si="25">IFERROR(BG7/BF7,"-")</f>
        <v>0</v>
      </c>
      <c r="BI7" s="50">
        <f t="shared" ref="BI7:BI70" si="26">SUM(AW7,AZ7,BC7,BF7)</f>
        <v>3664</v>
      </c>
      <c r="BJ7" s="35">
        <f t="shared" ref="BJ7:BJ70" si="27">SUM(AX7,BA7,BD7,BG7)</f>
        <v>45</v>
      </c>
      <c r="BK7" s="14">
        <f t="shared" ref="BK7:BK19" si="28">IFERROR(BJ7/BI7,"-")</f>
        <v>1.2281659388646287E-2</v>
      </c>
      <c r="BL7" s="50">
        <v>1879</v>
      </c>
      <c r="BM7" s="44">
        <v>2</v>
      </c>
      <c r="BN7" s="14">
        <f t="shared" ref="BN7:BN19" si="29">IFERROR(BM7/BL7,"-")</f>
        <v>1.0643959552953698E-3</v>
      </c>
      <c r="BO7" s="50">
        <v>356</v>
      </c>
      <c r="BP7" s="44">
        <v>8</v>
      </c>
      <c r="BQ7" s="14">
        <f t="shared" ref="BQ7:BQ70" si="30">IFERROR(BP7/BO7,"-")</f>
        <v>2.247191011235955E-2</v>
      </c>
      <c r="BR7" s="50">
        <v>154</v>
      </c>
      <c r="BS7" s="35">
        <v>2</v>
      </c>
      <c r="BT7" s="14">
        <f t="shared" ref="BT7:BT19" si="31">IFERROR(BS7/BR7,"-")</f>
        <v>1.2987012987012988E-2</v>
      </c>
      <c r="BU7" s="50">
        <v>135</v>
      </c>
      <c r="BV7" s="44">
        <v>0</v>
      </c>
      <c r="BW7" s="14">
        <f t="shared" ref="BW7:BW70" si="32">IFERROR(BV7/BU7,"-")</f>
        <v>0</v>
      </c>
      <c r="BX7" s="50">
        <f t="shared" ref="BX7:BX70" si="33">SUM(BL7,BO7,BR7,BU7)</f>
        <v>2524</v>
      </c>
      <c r="BY7" s="35">
        <f t="shared" ref="BY7:BY70" si="34">SUM(BM7,BP7,BS7,BV7)</f>
        <v>12</v>
      </c>
      <c r="BZ7" s="14">
        <f t="shared" ref="BZ7:BZ19" si="35">IFERROR(BY7/BX7,"-")</f>
        <v>4.7543581616481777E-3</v>
      </c>
      <c r="CA7" s="50">
        <v>938</v>
      </c>
      <c r="CB7" s="44">
        <v>0</v>
      </c>
      <c r="CC7" s="14">
        <f t="shared" ref="CC7:CC19" si="36">IFERROR(CB7/CA7,"-")</f>
        <v>0</v>
      </c>
      <c r="CD7" s="50">
        <v>169</v>
      </c>
      <c r="CE7" s="44">
        <v>0</v>
      </c>
      <c r="CF7" s="14">
        <f t="shared" ref="CF7:CF70" si="37">IFERROR(CE7/CD7,"-")</f>
        <v>0</v>
      </c>
      <c r="CG7" s="50">
        <v>56</v>
      </c>
      <c r="CH7" s="35">
        <v>0</v>
      </c>
      <c r="CI7" s="14">
        <f t="shared" ref="CI7:CI19" si="38">IFERROR(CH7/CG7,"-")</f>
        <v>0</v>
      </c>
      <c r="CJ7" s="50">
        <v>130</v>
      </c>
      <c r="CK7" s="44">
        <v>0</v>
      </c>
      <c r="CL7" s="14">
        <f t="shared" ref="CL7:CL70" si="39">IFERROR(CK7/CJ7,"-")</f>
        <v>0</v>
      </c>
      <c r="CM7" s="50">
        <f t="shared" ref="CM7:CM70" si="40">SUM(CA7,CD7,CG7,CJ7)</f>
        <v>1293</v>
      </c>
      <c r="CN7" s="35">
        <f t="shared" ref="CN7:CN70" si="41">SUM(CB7,CE7,CH7,CK7)</f>
        <v>0</v>
      </c>
      <c r="CO7" s="14">
        <f t="shared" ref="CO7:CO19" si="42">IFERROR(CN7/CM7,"-")</f>
        <v>0</v>
      </c>
      <c r="CP7" s="50">
        <v>286</v>
      </c>
      <c r="CQ7" s="44">
        <v>0</v>
      </c>
      <c r="CR7" s="14">
        <f t="shared" ref="CR7:CR19" si="43">IFERROR(CQ7/CP7,"-")</f>
        <v>0</v>
      </c>
      <c r="CS7" s="50">
        <v>44</v>
      </c>
      <c r="CT7" s="44">
        <v>0</v>
      </c>
      <c r="CU7" s="14">
        <f t="shared" ref="CU7:CU70" si="44">IFERROR(CT7/CS7,"-")</f>
        <v>0</v>
      </c>
      <c r="CV7" s="50">
        <v>19</v>
      </c>
      <c r="CW7" s="35">
        <v>0</v>
      </c>
      <c r="CX7" s="14">
        <f t="shared" ref="CX7:CX19" si="45">IFERROR(CW7/CV7,"-")</f>
        <v>0</v>
      </c>
      <c r="CY7" s="50">
        <v>116</v>
      </c>
      <c r="CZ7" s="44">
        <v>0</v>
      </c>
      <c r="DA7" s="14">
        <f t="shared" ref="DA7:DA70" si="46">IFERROR(CZ7/CY7,"-")</f>
        <v>0</v>
      </c>
      <c r="DB7" s="50">
        <f t="shared" ref="DB7:DB70" si="47">SUM(CP7,CS7,CV7,CY7)</f>
        <v>465</v>
      </c>
      <c r="DC7" s="35">
        <f t="shared" ref="DC7:DC70" si="48">SUM(CQ7,CT7,CW7,CZ7)</f>
        <v>0</v>
      </c>
      <c r="DD7" s="14">
        <f t="shared" ref="DD7:DD19" si="49">IFERROR(DC7/DB7,"-")</f>
        <v>0</v>
      </c>
      <c r="DE7" s="50">
        <f t="shared" ref="DE7:DE19" si="50">SUM(D7,S7,AH7,AW7,BL7,CA7,CP7)</f>
        <v>9056</v>
      </c>
      <c r="DF7" s="44">
        <f t="shared" ref="DF7:DF19" si="51">SUM(E7,T7,AI7,AX7,BM7,CB7,CQ7)</f>
        <v>41</v>
      </c>
      <c r="DG7" s="14">
        <f>IFERROR(DF7/DE7,"-")</f>
        <v>4.5273851590106008E-3</v>
      </c>
      <c r="DH7" s="50">
        <f t="shared" ref="DH7:DH70" si="52">SUM(G7,V7,AK7,AZ7,BO7,CD7,CS7)</f>
        <v>2104</v>
      </c>
      <c r="DI7" s="44">
        <f t="shared" ref="DI7:DI70" si="53">SUM(H7,W7,AL7,BA7,BP7,CE7,CT7)</f>
        <v>43</v>
      </c>
      <c r="DJ7" s="14">
        <f>IFERROR(DI7/DH7,"-")</f>
        <v>2.043726235741445E-2</v>
      </c>
      <c r="DK7" s="50">
        <f t="shared" ref="DK7:DK19" si="54">SUM(J7,Y7,AN7,BC7,BR7,CG7,CV7)</f>
        <v>974</v>
      </c>
      <c r="DL7" s="35">
        <f t="shared" ref="DL7:DL19" si="55">SUM(K7,Z7,AO7,BD7,BS7,CH7,CW7)</f>
        <v>19</v>
      </c>
      <c r="DM7" s="14">
        <f t="shared" ref="DM7:DM19" si="56">IFERROR(DL7/DK7,"-")</f>
        <v>1.9507186858316223E-2</v>
      </c>
      <c r="DN7" s="50">
        <f t="shared" ref="DN7:DN70" si="57">SUM(M7,AB7,AQ7,BF7,BU7,CJ7,CY7)</f>
        <v>528</v>
      </c>
      <c r="DO7" s="44">
        <f t="shared" ref="DO7:DO70" si="58">SUM(N7,AC7,AR7,BG7,BV7,CK7,CZ7)</f>
        <v>0</v>
      </c>
      <c r="DP7" s="14">
        <f t="shared" ref="DP7:DP70" si="59">IFERROR(DO7/DN7,"-")</f>
        <v>0</v>
      </c>
      <c r="DQ7" s="50">
        <f>SUM(P7,AE7,AT7,BI7,BX7,CM7,DB7)</f>
        <v>12662</v>
      </c>
      <c r="DR7" s="35">
        <f t="shared" ref="DR7:DR19" si="60">SUM(Q7,AF7,AU7,BJ7,BY7,CN7,DC7)</f>
        <v>103</v>
      </c>
      <c r="DS7" s="14">
        <f>IFERROR(DR7/DQ7,"-")</f>
        <v>8.1345758963828774E-3</v>
      </c>
      <c r="DU7" s="76" t="s">
        <v>30</v>
      </c>
      <c r="DV7" s="75">
        <f t="shared" ref="DV7:DV47" si="61">VLOOKUP(DU7,$C$6:$DS$79,121,FALSE)</f>
        <v>1.5292877483912585E-2</v>
      </c>
      <c r="DW7" s="74"/>
      <c r="DX7" s="51" t="str">
        <f t="shared" ref="DX7:DX47" si="62">INDEX($DU$6:$DU$48,MATCH(DY7,DV$6:DV$48,0))</f>
        <v>箕面市</v>
      </c>
      <c r="DY7" s="43">
        <f>LARGE(DV$6:DV$48,ROW(A2))</f>
        <v>3.2380470528712367E-2</v>
      </c>
      <c r="DZ7" s="43">
        <f>ROUND(DY7,3)</f>
        <v>3.2000000000000001E-2</v>
      </c>
      <c r="EA7" s="43">
        <f t="shared" si="0"/>
        <v>2.4511109926999522E-2</v>
      </c>
      <c r="EB7" s="43">
        <f t="shared" ref="EB7:EB48" si="63">ROUND(EA7,3)</f>
        <v>2.5000000000000001E-2</v>
      </c>
      <c r="EC7" s="92">
        <f t="shared" ref="EC7:EC48" si="64">(DZ7-EB7)*100</f>
        <v>0.7</v>
      </c>
      <c r="ED7" s="74"/>
      <c r="EE7" s="12" t="s">
        <v>30</v>
      </c>
      <c r="EF7" s="43">
        <f t="shared" ref="EF7:EF48" si="65">VLOOKUP(EE7,$C$6:$DS$79,109,FALSE)</f>
        <v>9.2880978865406E-3</v>
      </c>
      <c r="EG7" s="43">
        <f t="shared" ref="EG7:EG48" si="66">ROUND(EF7,3)</f>
        <v>8.9999999999999993E-3</v>
      </c>
      <c r="EH7" s="43">
        <f t="shared" ref="EH7:EH48" si="67">VLOOKUP(EE7,$C$6:$DS$79,112,FALSE)</f>
        <v>2.9634848924441497E-2</v>
      </c>
      <c r="EI7" s="43">
        <f t="shared" ref="EI7:EI48" si="68">ROUND(EH7,3)</f>
        <v>0.03</v>
      </c>
      <c r="EJ7" s="43">
        <f t="shared" ref="EJ7:EJ48" si="69">VLOOKUP(EE7,$C$6:$DS$79,115,FALSE)</f>
        <v>4.4611357687492886E-2</v>
      </c>
      <c r="EK7" s="43">
        <f t="shared" ref="EK7:EK48" si="70">ROUND(EJ7,3)</f>
        <v>4.4999999999999998E-2</v>
      </c>
      <c r="EM7" s="43">
        <f t="shared" ref="EM7:EM19" si="71">$DS$80</f>
        <v>8.6223911663936698E-3</v>
      </c>
      <c r="EN7" s="43">
        <f t="shared" ref="EN7:EN48" si="72">ROUND(EM7,3)</f>
        <v>8.9999999999999993E-3</v>
      </c>
      <c r="EO7" s="43">
        <f t="shared" ref="EO7:EO48" si="73">$EH$161</f>
        <v>6.0169242942253792E-3</v>
      </c>
      <c r="EP7" s="43">
        <f t="shared" ref="EP7:EP48" si="74">ROUND(EO7,3)</f>
        <v>6.0000000000000001E-3</v>
      </c>
      <c r="EQ7" s="92">
        <f t="shared" ref="EQ7:EQ48" si="75">(EN7-EP7)*100</f>
        <v>0.29999999999999993</v>
      </c>
      <c r="ER7" s="43">
        <f t="shared" ref="ER7:ER19" si="76">$DG$80</f>
        <v>4.5434080562951271E-3</v>
      </c>
      <c r="ES7" s="43">
        <f t="shared" ref="ES7:ES47" si="77">ROUND(ER7,3)</f>
        <v>5.0000000000000001E-3</v>
      </c>
      <c r="ET7" s="43">
        <f t="shared" ref="ET7:ET48" si="78">$DJ$80</f>
        <v>1.6994682078983928E-2</v>
      </c>
      <c r="EU7" s="43">
        <f t="shared" ref="EU7:EU47" si="79">ROUND(ET7,3)</f>
        <v>1.7000000000000001E-2</v>
      </c>
      <c r="EV7" s="43">
        <f t="shared" ref="EV7:EV19" si="80">$DM$80</f>
        <v>2.9811388691793662E-2</v>
      </c>
      <c r="EW7" s="43">
        <f t="shared" ref="EW7:EW48" si="81">ROUND(EV7,3)</f>
        <v>0.03</v>
      </c>
      <c r="EX7" s="36">
        <v>0</v>
      </c>
    </row>
    <row r="8" spans="2:154" s="13" customFormat="1" ht="13.5" customHeight="1">
      <c r="B8" s="52">
        <v>3</v>
      </c>
      <c r="C8" s="12" t="s">
        <v>107</v>
      </c>
      <c r="D8" s="50">
        <v>7</v>
      </c>
      <c r="E8" s="44">
        <v>0</v>
      </c>
      <c r="F8" s="14">
        <f t="shared" si="1"/>
        <v>0</v>
      </c>
      <c r="G8" s="50">
        <v>2</v>
      </c>
      <c r="H8" s="44">
        <v>0</v>
      </c>
      <c r="I8" s="14">
        <f t="shared" si="2"/>
        <v>0</v>
      </c>
      <c r="J8" s="50">
        <v>0</v>
      </c>
      <c r="K8" s="44">
        <v>0</v>
      </c>
      <c r="L8" s="14" t="str">
        <f t="shared" si="3"/>
        <v>-</v>
      </c>
      <c r="M8" s="50">
        <v>0</v>
      </c>
      <c r="N8" s="44">
        <v>0</v>
      </c>
      <c r="O8" s="14" t="str">
        <f t="shared" si="4"/>
        <v>-</v>
      </c>
      <c r="P8" s="50">
        <f t="shared" si="5"/>
        <v>9</v>
      </c>
      <c r="Q8" s="44">
        <f t="shared" si="6"/>
        <v>0</v>
      </c>
      <c r="R8" s="14">
        <f t="shared" si="7"/>
        <v>0</v>
      </c>
      <c r="S8" s="50">
        <v>48</v>
      </c>
      <c r="T8" s="44">
        <v>0</v>
      </c>
      <c r="U8" s="14">
        <f t="shared" si="8"/>
        <v>0</v>
      </c>
      <c r="V8" s="50">
        <v>5</v>
      </c>
      <c r="W8" s="44">
        <v>0</v>
      </c>
      <c r="X8" s="14">
        <f t="shared" si="9"/>
        <v>0</v>
      </c>
      <c r="Y8" s="50">
        <v>1</v>
      </c>
      <c r="Z8" s="35">
        <v>0</v>
      </c>
      <c r="AA8" s="14">
        <f t="shared" si="10"/>
        <v>0</v>
      </c>
      <c r="AB8" s="50">
        <v>1</v>
      </c>
      <c r="AC8" s="44">
        <v>0</v>
      </c>
      <c r="AD8" s="14">
        <f t="shared" si="11"/>
        <v>0</v>
      </c>
      <c r="AE8" s="50">
        <f t="shared" si="12"/>
        <v>55</v>
      </c>
      <c r="AF8" s="35">
        <f t="shared" si="13"/>
        <v>0</v>
      </c>
      <c r="AG8" s="14">
        <f t="shared" si="14"/>
        <v>0</v>
      </c>
      <c r="AH8" s="50">
        <v>2057</v>
      </c>
      <c r="AI8" s="44">
        <v>19</v>
      </c>
      <c r="AJ8" s="14">
        <f t="shared" si="15"/>
        <v>9.2367525522605732E-3</v>
      </c>
      <c r="AK8" s="50">
        <v>536</v>
      </c>
      <c r="AL8" s="44">
        <v>8</v>
      </c>
      <c r="AM8" s="14">
        <f t="shared" si="16"/>
        <v>1.4925373134328358E-2</v>
      </c>
      <c r="AN8" s="50">
        <v>371</v>
      </c>
      <c r="AO8" s="44">
        <v>8</v>
      </c>
      <c r="AP8" s="14">
        <f t="shared" si="17"/>
        <v>2.15633423180593E-2</v>
      </c>
      <c r="AQ8" s="50">
        <v>23</v>
      </c>
      <c r="AR8" s="44">
        <v>0</v>
      </c>
      <c r="AS8" s="14">
        <f t="shared" si="18"/>
        <v>0</v>
      </c>
      <c r="AT8" s="50">
        <f t="shared" si="19"/>
        <v>2987</v>
      </c>
      <c r="AU8" s="35">
        <f t="shared" si="20"/>
        <v>35</v>
      </c>
      <c r="AV8" s="14">
        <f t="shared" si="21"/>
        <v>1.1717442249748912E-2</v>
      </c>
      <c r="AW8" s="50">
        <v>1589</v>
      </c>
      <c r="AX8" s="44">
        <v>5</v>
      </c>
      <c r="AY8" s="14">
        <f t="shared" si="22"/>
        <v>3.1466331025802393E-3</v>
      </c>
      <c r="AZ8" s="50">
        <v>408</v>
      </c>
      <c r="BA8" s="44">
        <v>4</v>
      </c>
      <c r="BB8" s="14">
        <f t="shared" si="23"/>
        <v>9.8039215686274508E-3</v>
      </c>
      <c r="BC8" s="50">
        <v>161</v>
      </c>
      <c r="BD8" s="35">
        <v>1</v>
      </c>
      <c r="BE8" s="14">
        <f t="shared" si="24"/>
        <v>6.2111801242236021E-3</v>
      </c>
      <c r="BF8" s="50">
        <v>75</v>
      </c>
      <c r="BG8" s="44">
        <v>0</v>
      </c>
      <c r="BH8" s="14">
        <f t="shared" si="25"/>
        <v>0</v>
      </c>
      <c r="BI8" s="50">
        <f t="shared" si="26"/>
        <v>2233</v>
      </c>
      <c r="BJ8" s="35">
        <f t="shared" si="27"/>
        <v>10</v>
      </c>
      <c r="BK8" s="14">
        <f t="shared" si="28"/>
        <v>4.4782803403493054E-3</v>
      </c>
      <c r="BL8" s="50">
        <v>1239</v>
      </c>
      <c r="BM8" s="44">
        <v>2</v>
      </c>
      <c r="BN8" s="14">
        <f t="shared" si="29"/>
        <v>1.6142050040355124E-3</v>
      </c>
      <c r="BO8" s="50">
        <v>246</v>
      </c>
      <c r="BP8" s="44">
        <v>2</v>
      </c>
      <c r="BQ8" s="14">
        <f t="shared" si="30"/>
        <v>8.130081300813009E-3</v>
      </c>
      <c r="BR8" s="50">
        <v>98</v>
      </c>
      <c r="BS8" s="35">
        <v>2</v>
      </c>
      <c r="BT8" s="14">
        <f t="shared" si="31"/>
        <v>2.0408163265306121E-2</v>
      </c>
      <c r="BU8" s="50">
        <v>74</v>
      </c>
      <c r="BV8" s="44">
        <v>0</v>
      </c>
      <c r="BW8" s="14">
        <f t="shared" si="32"/>
        <v>0</v>
      </c>
      <c r="BX8" s="50">
        <f t="shared" si="33"/>
        <v>1657</v>
      </c>
      <c r="BY8" s="35">
        <f t="shared" si="34"/>
        <v>6</v>
      </c>
      <c r="BZ8" s="14">
        <f t="shared" si="35"/>
        <v>3.6210018105009051E-3</v>
      </c>
      <c r="CA8" s="50">
        <v>582</v>
      </c>
      <c r="CB8" s="44">
        <v>0</v>
      </c>
      <c r="CC8" s="14">
        <f t="shared" si="36"/>
        <v>0</v>
      </c>
      <c r="CD8" s="50">
        <v>135</v>
      </c>
      <c r="CE8" s="44">
        <v>1</v>
      </c>
      <c r="CF8" s="14">
        <f t="shared" si="37"/>
        <v>7.4074074074074077E-3</v>
      </c>
      <c r="CG8" s="50">
        <v>31</v>
      </c>
      <c r="CH8" s="35">
        <v>0</v>
      </c>
      <c r="CI8" s="14">
        <f t="shared" si="38"/>
        <v>0</v>
      </c>
      <c r="CJ8" s="50">
        <v>89</v>
      </c>
      <c r="CK8" s="44">
        <v>0</v>
      </c>
      <c r="CL8" s="14">
        <f t="shared" si="39"/>
        <v>0</v>
      </c>
      <c r="CM8" s="50">
        <f t="shared" si="40"/>
        <v>837</v>
      </c>
      <c r="CN8" s="35">
        <f t="shared" si="41"/>
        <v>1</v>
      </c>
      <c r="CO8" s="14">
        <f t="shared" si="42"/>
        <v>1.1947431302270011E-3</v>
      </c>
      <c r="CP8" s="50">
        <v>157</v>
      </c>
      <c r="CQ8" s="44">
        <v>0</v>
      </c>
      <c r="CR8" s="14">
        <f t="shared" si="43"/>
        <v>0</v>
      </c>
      <c r="CS8" s="50">
        <v>29</v>
      </c>
      <c r="CT8" s="44">
        <v>0</v>
      </c>
      <c r="CU8" s="14">
        <f t="shared" si="44"/>
        <v>0</v>
      </c>
      <c r="CV8" s="50">
        <v>22</v>
      </c>
      <c r="CW8" s="35">
        <v>0</v>
      </c>
      <c r="CX8" s="14">
        <f t="shared" si="45"/>
        <v>0</v>
      </c>
      <c r="CY8" s="50">
        <v>59</v>
      </c>
      <c r="CZ8" s="44">
        <v>0</v>
      </c>
      <c r="DA8" s="14">
        <f t="shared" si="46"/>
        <v>0</v>
      </c>
      <c r="DB8" s="50">
        <f t="shared" si="47"/>
        <v>267</v>
      </c>
      <c r="DC8" s="35">
        <f t="shared" si="48"/>
        <v>0</v>
      </c>
      <c r="DD8" s="14">
        <f t="shared" si="49"/>
        <v>0</v>
      </c>
      <c r="DE8" s="50">
        <f t="shared" si="50"/>
        <v>5679</v>
      </c>
      <c r="DF8" s="44">
        <f t="shared" si="51"/>
        <v>26</v>
      </c>
      <c r="DG8" s="14">
        <f t="shared" ref="DG8:DG19" si="82">IFERROR(DF8/DE8,"-")</f>
        <v>4.5782708223278748E-3</v>
      </c>
      <c r="DH8" s="50">
        <f t="shared" si="52"/>
        <v>1361</v>
      </c>
      <c r="DI8" s="44">
        <f t="shared" si="53"/>
        <v>15</v>
      </c>
      <c r="DJ8" s="14">
        <f t="shared" ref="DJ8:DJ71" si="83">IFERROR(DI8/DH8,"-")</f>
        <v>1.1021307861866276E-2</v>
      </c>
      <c r="DK8" s="50">
        <f t="shared" si="54"/>
        <v>684</v>
      </c>
      <c r="DL8" s="35">
        <f t="shared" si="55"/>
        <v>11</v>
      </c>
      <c r="DM8" s="14">
        <f t="shared" si="56"/>
        <v>1.6081871345029239E-2</v>
      </c>
      <c r="DN8" s="50">
        <f t="shared" si="57"/>
        <v>321</v>
      </c>
      <c r="DO8" s="44">
        <f t="shared" si="58"/>
        <v>0</v>
      </c>
      <c r="DP8" s="14">
        <f t="shared" si="59"/>
        <v>0</v>
      </c>
      <c r="DQ8" s="50">
        <f t="shared" ref="DQ8:DQ19" si="84">SUM(P8,AE8,AT8,BI8,BX8,CM8,DB8)</f>
        <v>8045</v>
      </c>
      <c r="DR8" s="35">
        <f>SUM(Q8,AF8,AU8,BJ8,BY8,CN8,DC8)</f>
        <v>52</v>
      </c>
      <c r="DS8" s="14">
        <f t="shared" ref="DS8:DS19" si="85">IFERROR(DR8/DQ8,"-")</f>
        <v>6.463642013673089E-3</v>
      </c>
      <c r="DU8" s="76" t="s">
        <v>38</v>
      </c>
      <c r="DV8" s="75">
        <f t="shared" si="61"/>
        <v>1.0773221877927506E-2</v>
      </c>
      <c r="DW8" s="74"/>
      <c r="DX8" s="51" t="str">
        <f t="shared" si="62"/>
        <v>岬町</v>
      </c>
      <c r="DY8" s="43">
        <f t="shared" ref="DY8:DY48" si="86">LARGE(DV$6:DV$48,ROW(A3))</f>
        <v>2.2787807043503996E-2</v>
      </c>
      <c r="DZ8" s="43">
        <f t="shared" ref="DZ8:DZ48" si="87">ROUND(DY8,3)</f>
        <v>2.3E-2</v>
      </c>
      <c r="EA8" s="43">
        <f t="shared" si="0"/>
        <v>1.2580546179809757E-2</v>
      </c>
      <c r="EB8" s="43">
        <f t="shared" si="63"/>
        <v>1.2999999999999999E-2</v>
      </c>
      <c r="EC8" s="92">
        <f t="shared" si="64"/>
        <v>1</v>
      </c>
      <c r="ED8" s="74"/>
      <c r="EE8" s="12" t="s">
        <v>38</v>
      </c>
      <c r="EF8" s="43">
        <f t="shared" si="65"/>
        <v>6.4786399727215158E-3</v>
      </c>
      <c r="EG8" s="43">
        <f t="shared" si="66"/>
        <v>6.0000000000000001E-3</v>
      </c>
      <c r="EH8" s="43">
        <f t="shared" si="67"/>
        <v>2.1576930832829199E-2</v>
      </c>
      <c r="EI8" s="43">
        <f t="shared" si="68"/>
        <v>2.1999999999999999E-2</v>
      </c>
      <c r="EJ8" s="43">
        <f t="shared" si="69"/>
        <v>3.5056446821152706E-2</v>
      </c>
      <c r="EK8" s="43">
        <f t="shared" si="70"/>
        <v>3.5000000000000003E-2</v>
      </c>
      <c r="EM8" s="43">
        <f t="shared" si="71"/>
        <v>8.6223911663936698E-3</v>
      </c>
      <c r="EN8" s="43">
        <f t="shared" si="72"/>
        <v>8.9999999999999993E-3</v>
      </c>
      <c r="EO8" s="43">
        <f t="shared" si="73"/>
        <v>6.0169242942253792E-3</v>
      </c>
      <c r="EP8" s="43">
        <f t="shared" si="74"/>
        <v>6.0000000000000001E-3</v>
      </c>
      <c r="EQ8" s="92">
        <f t="shared" si="75"/>
        <v>0.29999999999999993</v>
      </c>
      <c r="ER8" s="43">
        <f t="shared" si="76"/>
        <v>4.5434080562951271E-3</v>
      </c>
      <c r="ES8" s="43">
        <f t="shared" si="77"/>
        <v>5.0000000000000001E-3</v>
      </c>
      <c r="ET8" s="43">
        <f t="shared" si="78"/>
        <v>1.6994682078983928E-2</v>
      </c>
      <c r="EU8" s="43">
        <f t="shared" si="79"/>
        <v>1.7000000000000001E-2</v>
      </c>
      <c r="EV8" s="43">
        <f t="shared" si="80"/>
        <v>2.9811388691793662E-2</v>
      </c>
      <c r="EW8" s="43">
        <f t="shared" si="81"/>
        <v>0.03</v>
      </c>
      <c r="EX8" s="36">
        <v>0</v>
      </c>
    </row>
    <row r="9" spans="2:154" s="13" customFormat="1" ht="13.5" customHeight="1">
      <c r="B9" s="52">
        <v>4</v>
      </c>
      <c r="C9" s="12" t="s">
        <v>108</v>
      </c>
      <c r="D9" s="50">
        <v>11</v>
      </c>
      <c r="E9" s="44">
        <v>0</v>
      </c>
      <c r="F9" s="14">
        <f t="shared" si="1"/>
        <v>0</v>
      </c>
      <c r="G9" s="50">
        <v>2</v>
      </c>
      <c r="H9" s="44">
        <v>0</v>
      </c>
      <c r="I9" s="14">
        <f t="shared" si="2"/>
        <v>0</v>
      </c>
      <c r="J9" s="50">
        <v>0</v>
      </c>
      <c r="K9" s="44">
        <v>0</v>
      </c>
      <c r="L9" s="14" t="str">
        <f t="shared" si="3"/>
        <v>-</v>
      </c>
      <c r="M9" s="50">
        <v>0</v>
      </c>
      <c r="N9" s="44">
        <v>0</v>
      </c>
      <c r="O9" s="14" t="str">
        <f t="shared" si="4"/>
        <v>-</v>
      </c>
      <c r="P9" s="50">
        <f t="shared" si="5"/>
        <v>13</v>
      </c>
      <c r="Q9" s="44">
        <f t="shared" si="6"/>
        <v>0</v>
      </c>
      <c r="R9" s="14">
        <f t="shared" si="7"/>
        <v>0</v>
      </c>
      <c r="S9" s="50">
        <v>49</v>
      </c>
      <c r="T9" s="44">
        <v>0</v>
      </c>
      <c r="U9" s="14">
        <f t="shared" si="8"/>
        <v>0</v>
      </c>
      <c r="V9" s="50">
        <v>4</v>
      </c>
      <c r="W9" s="44">
        <v>0</v>
      </c>
      <c r="X9" s="14">
        <f t="shared" si="9"/>
        <v>0</v>
      </c>
      <c r="Y9" s="50">
        <v>0</v>
      </c>
      <c r="Z9" s="35">
        <v>0</v>
      </c>
      <c r="AA9" s="14" t="str">
        <f t="shared" si="10"/>
        <v>-</v>
      </c>
      <c r="AB9" s="50">
        <v>2</v>
      </c>
      <c r="AC9" s="44">
        <v>0</v>
      </c>
      <c r="AD9" s="14">
        <f t="shared" si="11"/>
        <v>0</v>
      </c>
      <c r="AE9" s="50">
        <f t="shared" si="12"/>
        <v>55</v>
      </c>
      <c r="AF9" s="35">
        <f t="shared" si="13"/>
        <v>0</v>
      </c>
      <c r="AG9" s="14">
        <f t="shared" si="14"/>
        <v>0</v>
      </c>
      <c r="AH9" s="50">
        <v>2490</v>
      </c>
      <c r="AI9" s="44">
        <v>20</v>
      </c>
      <c r="AJ9" s="14">
        <f t="shared" si="15"/>
        <v>8.0321285140562242E-3</v>
      </c>
      <c r="AK9" s="50">
        <v>492</v>
      </c>
      <c r="AL9" s="44">
        <v>3</v>
      </c>
      <c r="AM9" s="14">
        <f t="shared" si="16"/>
        <v>6.0975609756097563E-3</v>
      </c>
      <c r="AN9" s="50">
        <v>231</v>
      </c>
      <c r="AO9" s="44">
        <v>9</v>
      </c>
      <c r="AP9" s="14">
        <f t="shared" si="17"/>
        <v>3.896103896103896E-2</v>
      </c>
      <c r="AQ9" s="50">
        <v>31</v>
      </c>
      <c r="AR9" s="44">
        <v>0</v>
      </c>
      <c r="AS9" s="14">
        <f t="shared" si="18"/>
        <v>0</v>
      </c>
      <c r="AT9" s="50">
        <f t="shared" si="19"/>
        <v>3244</v>
      </c>
      <c r="AU9" s="35">
        <f t="shared" si="20"/>
        <v>32</v>
      </c>
      <c r="AV9" s="14">
        <f t="shared" si="21"/>
        <v>9.8643649815043158E-3</v>
      </c>
      <c r="AW9" s="50">
        <v>2211</v>
      </c>
      <c r="AX9" s="44">
        <v>13</v>
      </c>
      <c r="AY9" s="14">
        <f t="shared" si="22"/>
        <v>5.8796924468566261E-3</v>
      </c>
      <c r="AZ9" s="50">
        <v>367</v>
      </c>
      <c r="BA9" s="44">
        <v>1</v>
      </c>
      <c r="BB9" s="14">
        <f t="shared" si="23"/>
        <v>2.7247956403269754E-3</v>
      </c>
      <c r="BC9" s="50">
        <v>106</v>
      </c>
      <c r="BD9" s="35">
        <v>4</v>
      </c>
      <c r="BE9" s="14">
        <f t="shared" si="24"/>
        <v>3.7735849056603772E-2</v>
      </c>
      <c r="BF9" s="50">
        <v>92</v>
      </c>
      <c r="BG9" s="44">
        <v>0</v>
      </c>
      <c r="BH9" s="14">
        <f t="shared" si="25"/>
        <v>0</v>
      </c>
      <c r="BI9" s="50">
        <f t="shared" si="26"/>
        <v>2776</v>
      </c>
      <c r="BJ9" s="35">
        <f t="shared" si="27"/>
        <v>18</v>
      </c>
      <c r="BK9" s="14">
        <f t="shared" si="28"/>
        <v>6.4841498559077811E-3</v>
      </c>
      <c r="BL9" s="50">
        <v>1513</v>
      </c>
      <c r="BM9" s="44">
        <v>1</v>
      </c>
      <c r="BN9" s="14">
        <f t="shared" si="29"/>
        <v>6.6093853271645734E-4</v>
      </c>
      <c r="BO9" s="50">
        <v>236</v>
      </c>
      <c r="BP9" s="44">
        <v>0</v>
      </c>
      <c r="BQ9" s="14">
        <f t="shared" si="30"/>
        <v>0</v>
      </c>
      <c r="BR9" s="50">
        <v>47</v>
      </c>
      <c r="BS9" s="35">
        <v>0</v>
      </c>
      <c r="BT9" s="14">
        <f t="shared" si="31"/>
        <v>0</v>
      </c>
      <c r="BU9" s="50">
        <v>111</v>
      </c>
      <c r="BV9" s="44">
        <v>0</v>
      </c>
      <c r="BW9" s="14">
        <f t="shared" si="32"/>
        <v>0</v>
      </c>
      <c r="BX9" s="50">
        <f t="shared" si="33"/>
        <v>1907</v>
      </c>
      <c r="BY9" s="35">
        <f t="shared" si="34"/>
        <v>1</v>
      </c>
      <c r="BZ9" s="14">
        <f t="shared" si="35"/>
        <v>5.243838489774515E-4</v>
      </c>
      <c r="CA9" s="50">
        <v>645</v>
      </c>
      <c r="CB9" s="44">
        <v>0</v>
      </c>
      <c r="CC9" s="14">
        <f t="shared" si="36"/>
        <v>0</v>
      </c>
      <c r="CD9" s="50">
        <v>87</v>
      </c>
      <c r="CE9" s="44">
        <v>0</v>
      </c>
      <c r="CF9" s="14">
        <f t="shared" si="37"/>
        <v>0</v>
      </c>
      <c r="CG9" s="50">
        <v>15</v>
      </c>
      <c r="CH9" s="35">
        <v>0</v>
      </c>
      <c r="CI9" s="14">
        <f t="shared" si="38"/>
        <v>0</v>
      </c>
      <c r="CJ9" s="50">
        <v>89</v>
      </c>
      <c r="CK9" s="44">
        <v>0</v>
      </c>
      <c r="CL9" s="14">
        <f t="shared" si="39"/>
        <v>0</v>
      </c>
      <c r="CM9" s="50">
        <f t="shared" si="40"/>
        <v>836</v>
      </c>
      <c r="CN9" s="35">
        <f t="shared" si="41"/>
        <v>0</v>
      </c>
      <c r="CO9" s="14">
        <f t="shared" si="42"/>
        <v>0</v>
      </c>
      <c r="CP9" s="50">
        <v>198</v>
      </c>
      <c r="CQ9" s="44">
        <v>0</v>
      </c>
      <c r="CR9" s="14">
        <f t="shared" si="43"/>
        <v>0</v>
      </c>
      <c r="CS9" s="50">
        <v>22</v>
      </c>
      <c r="CT9" s="44">
        <v>0</v>
      </c>
      <c r="CU9" s="14">
        <f t="shared" si="44"/>
        <v>0</v>
      </c>
      <c r="CV9" s="50">
        <v>2</v>
      </c>
      <c r="CW9" s="35">
        <v>0</v>
      </c>
      <c r="CX9" s="14">
        <f t="shared" si="45"/>
        <v>0</v>
      </c>
      <c r="CY9" s="50">
        <v>90</v>
      </c>
      <c r="CZ9" s="44">
        <v>0</v>
      </c>
      <c r="DA9" s="14">
        <f t="shared" si="46"/>
        <v>0</v>
      </c>
      <c r="DB9" s="50">
        <f t="shared" si="47"/>
        <v>312</v>
      </c>
      <c r="DC9" s="35">
        <f t="shared" si="48"/>
        <v>0</v>
      </c>
      <c r="DD9" s="14">
        <f t="shared" si="49"/>
        <v>0</v>
      </c>
      <c r="DE9" s="50">
        <f t="shared" si="50"/>
        <v>7117</v>
      </c>
      <c r="DF9" s="44">
        <f t="shared" si="51"/>
        <v>34</v>
      </c>
      <c r="DG9" s="14">
        <f t="shared" si="82"/>
        <v>4.7772938035689199E-3</v>
      </c>
      <c r="DH9" s="50">
        <f t="shared" si="52"/>
        <v>1210</v>
      </c>
      <c r="DI9" s="44">
        <f t="shared" si="53"/>
        <v>4</v>
      </c>
      <c r="DJ9" s="14">
        <f t="shared" si="83"/>
        <v>3.3057851239669421E-3</v>
      </c>
      <c r="DK9" s="50">
        <f t="shared" si="54"/>
        <v>401</v>
      </c>
      <c r="DL9" s="35">
        <f t="shared" si="55"/>
        <v>13</v>
      </c>
      <c r="DM9" s="14">
        <f t="shared" si="56"/>
        <v>3.2418952618453865E-2</v>
      </c>
      <c r="DN9" s="50">
        <f>SUM(M9,AB9,AQ9,BF9,BU9,CJ9,CY9)</f>
        <v>415</v>
      </c>
      <c r="DO9" s="44">
        <f t="shared" si="58"/>
        <v>0</v>
      </c>
      <c r="DP9" s="14">
        <f t="shared" si="59"/>
        <v>0</v>
      </c>
      <c r="DQ9" s="50">
        <f t="shared" si="84"/>
        <v>9143</v>
      </c>
      <c r="DR9" s="35">
        <f t="shared" si="60"/>
        <v>51</v>
      </c>
      <c r="DS9" s="14">
        <f t="shared" si="85"/>
        <v>5.5780378431587009E-3</v>
      </c>
      <c r="DU9" s="76" t="s">
        <v>1</v>
      </c>
      <c r="DV9" s="75">
        <f t="shared" si="61"/>
        <v>4.7472772968444573E-3</v>
      </c>
      <c r="DW9" s="74"/>
      <c r="DX9" s="51" t="str">
        <f t="shared" si="62"/>
        <v>太子町</v>
      </c>
      <c r="DY9" s="43">
        <f t="shared" si="86"/>
        <v>2.2191400832177532E-2</v>
      </c>
      <c r="DZ9" s="43">
        <f t="shared" si="87"/>
        <v>2.1999999999999999E-2</v>
      </c>
      <c r="EA9" s="43">
        <f t="shared" si="0"/>
        <v>1.4727540500736377E-2</v>
      </c>
      <c r="EB9" s="43">
        <f t="shared" si="63"/>
        <v>1.4999999999999999E-2</v>
      </c>
      <c r="EC9" s="92">
        <f t="shared" si="64"/>
        <v>0.7</v>
      </c>
      <c r="ED9" s="74"/>
      <c r="EE9" s="12" t="s">
        <v>1</v>
      </c>
      <c r="EF9" s="43">
        <f t="shared" si="65"/>
        <v>1.9882296802926675E-3</v>
      </c>
      <c r="EG9" s="43">
        <f t="shared" si="66"/>
        <v>2E-3</v>
      </c>
      <c r="EH9" s="43">
        <f t="shared" si="67"/>
        <v>7.6262342458055712E-3</v>
      </c>
      <c r="EI9" s="43">
        <f t="shared" si="68"/>
        <v>8.0000000000000002E-3</v>
      </c>
      <c r="EJ9" s="43">
        <f t="shared" si="69"/>
        <v>1.7705259503558411E-2</v>
      </c>
      <c r="EK9" s="43">
        <f t="shared" si="70"/>
        <v>1.7999999999999999E-2</v>
      </c>
      <c r="EM9" s="43">
        <f t="shared" si="71"/>
        <v>8.6223911663936698E-3</v>
      </c>
      <c r="EN9" s="43">
        <f t="shared" si="72"/>
        <v>8.9999999999999993E-3</v>
      </c>
      <c r="EO9" s="43">
        <f t="shared" si="73"/>
        <v>6.0169242942253792E-3</v>
      </c>
      <c r="EP9" s="43">
        <f t="shared" si="74"/>
        <v>6.0000000000000001E-3</v>
      </c>
      <c r="EQ9" s="92">
        <f t="shared" si="75"/>
        <v>0.29999999999999993</v>
      </c>
      <c r="ER9" s="43">
        <f t="shared" si="76"/>
        <v>4.5434080562951271E-3</v>
      </c>
      <c r="ES9" s="43">
        <f t="shared" si="77"/>
        <v>5.0000000000000001E-3</v>
      </c>
      <c r="ET9" s="43">
        <f t="shared" si="78"/>
        <v>1.6994682078983928E-2</v>
      </c>
      <c r="EU9" s="43">
        <f t="shared" si="79"/>
        <v>1.7000000000000001E-2</v>
      </c>
      <c r="EV9" s="43">
        <f t="shared" si="80"/>
        <v>2.9811388691793662E-2</v>
      </c>
      <c r="EW9" s="43">
        <f t="shared" si="81"/>
        <v>0.03</v>
      </c>
      <c r="EX9" s="36">
        <v>0</v>
      </c>
    </row>
    <row r="10" spans="2:154" s="13" customFormat="1" ht="13.5" customHeight="1">
      <c r="B10" s="52">
        <v>5</v>
      </c>
      <c r="C10" s="12" t="s">
        <v>109</v>
      </c>
      <c r="D10" s="50">
        <v>8</v>
      </c>
      <c r="E10" s="44">
        <v>0</v>
      </c>
      <c r="F10" s="14">
        <f t="shared" si="1"/>
        <v>0</v>
      </c>
      <c r="G10" s="50">
        <v>1</v>
      </c>
      <c r="H10" s="44">
        <v>0</v>
      </c>
      <c r="I10" s="14">
        <f t="shared" si="2"/>
        <v>0</v>
      </c>
      <c r="J10" s="50">
        <v>0</v>
      </c>
      <c r="K10" s="44">
        <v>0</v>
      </c>
      <c r="L10" s="14" t="str">
        <f t="shared" si="3"/>
        <v>-</v>
      </c>
      <c r="M10" s="50">
        <v>0</v>
      </c>
      <c r="N10" s="44">
        <v>0</v>
      </c>
      <c r="O10" s="14" t="str">
        <f t="shared" si="4"/>
        <v>-</v>
      </c>
      <c r="P10" s="50">
        <f t="shared" si="5"/>
        <v>9</v>
      </c>
      <c r="Q10" s="44">
        <f t="shared" si="6"/>
        <v>0</v>
      </c>
      <c r="R10" s="14">
        <f t="shared" si="7"/>
        <v>0</v>
      </c>
      <c r="S10" s="50">
        <v>48</v>
      </c>
      <c r="T10" s="44">
        <v>1</v>
      </c>
      <c r="U10" s="14">
        <f t="shared" si="8"/>
        <v>2.0833333333333332E-2</v>
      </c>
      <c r="V10" s="50">
        <v>5</v>
      </c>
      <c r="W10" s="44">
        <v>0</v>
      </c>
      <c r="X10" s="14">
        <f t="shared" si="9"/>
        <v>0</v>
      </c>
      <c r="Y10" s="50">
        <v>2</v>
      </c>
      <c r="Z10" s="35">
        <v>0</v>
      </c>
      <c r="AA10" s="14">
        <f t="shared" si="10"/>
        <v>0</v>
      </c>
      <c r="AB10" s="50">
        <v>4</v>
      </c>
      <c r="AC10" s="44">
        <v>0</v>
      </c>
      <c r="AD10" s="14">
        <f t="shared" si="11"/>
        <v>0</v>
      </c>
      <c r="AE10" s="50">
        <f t="shared" si="12"/>
        <v>59</v>
      </c>
      <c r="AF10" s="35">
        <f t="shared" si="13"/>
        <v>1</v>
      </c>
      <c r="AG10" s="14">
        <f t="shared" si="14"/>
        <v>1.6949152542372881E-2</v>
      </c>
      <c r="AH10" s="50">
        <v>1930</v>
      </c>
      <c r="AI10" s="44">
        <v>19</v>
      </c>
      <c r="AJ10" s="14">
        <f t="shared" si="15"/>
        <v>9.8445595854922286E-3</v>
      </c>
      <c r="AK10" s="50">
        <v>560</v>
      </c>
      <c r="AL10" s="44">
        <v>15</v>
      </c>
      <c r="AM10" s="14">
        <f t="shared" si="16"/>
        <v>2.6785714285714284E-2</v>
      </c>
      <c r="AN10" s="50">
        <v>516</v>
      </c>
      <c r="AO10" s="44">
        <v>15</v>
      </c>
      <c r="AP10" s="14">
        <f t="shared" si="17"/>
        <v>2.9069767441860465E-2</v>
      </c>
      <c r="AQ10" s="50">
        <v>24</v>
      </c>
      <c r="AR10" s="44">
        <v>0</v>
      </c>
      <c r="AS10" s="14">
        <f t="shared" si="18"/>
        <v>0</v>
      </c>
      <c r="AT10" s="50">
        <f t="shared" si="19"/>
        <v>3030</v>
      </c>
      <c r="AU10" s="35">
        <f t="shared" si="20"/>
        <v>49</v>
      </c>
      <c r="AV10" s="14">
        <f t="shared" si="21"/>
        <v>1.6171617161716171E-2</v>
      </c>
      <c r="AW10" s="50">
        <v>1512</v>
      </c>
      <c r="AX10" s="44">
        <v>12</v>
      </c>
      <c r="AY10" s="14">
        <f t="shared" si="22"/>
        <v>7.9365079365079361E-3</v>
      </c>
      <c r="AZ10" s="50">
        <v>408</v>
      </c>
      <c r="BA10" s="44">
        <v>8</v>
      </c>
      <c r="BB10" s="14">
        <f t="shared" si="23"/>
        <v>1.9607843137254902E-2</v>
      </c>
      <c r="BC10" s="50">
        <v>296</v>
      </c>
      <c r="BD10" s="35">
        <v>4</v>
      </c>
      <c r="BE10" s="14">
        <f t="shared" si="24"/>
        <v>1.3513513513513514E-2</v>
      </c>
      <c r="BF10" s="50">
        <v>59</v>
      </c>
      <c r="BG10" s="44">
        <v>0</v>
      </c>
      <c r="BH10" s="14">
        <f t="shared" si="25"/>
        <v>0</v>
      </c>
      <c r="BI10" s="50">
        <f t="shared" si="26"/>
        <v>2275</v>
      </c>
      <c r="BJ10" s="35">
        <f t="shared" si="27"/>
        <v>24</v>
      </c>
      <c r="BK10" s="14">
        <f t="shared" si="28"/>
        <v>1.0549450549450549E-2</v>
      </c>
      <c r="BL10" s="50">
        <v>1085</v>
      </c>
      <c r="BM10" s="44">
        <v>8</v>
      </c>
      <c r="BN10" s="14">
        <f t="shared" si="29"/>
        <v>7.3732718894009217E-3</v>
      </c>
      <c r="BO10" s="50">
        <v>239</v>
      </c>
      <c r="BP10" s="44">
        <v>1</v>
      </c>
      <c r="BQ10" s="14">
        <f t="shared" si="30"/>
        <v>4.1841004184100415E-3</v>
      </c>
      <c r="BR10" s="50">
        <v>146</v>
      </c>
      <c r="BS10" s="35">
        <v>1</v>
      </c>
      <c r="BT10" s="14">
        <f t="shared" si="31"/>
        <v>6.8493150684931503E-3</v>
      </c>
      <c r="BU10" s="50">
        <v>87</v>
      </c>
      <c r="BV10" s="44">
        <v>0</v>
      </c>
      <c r="BW10" s="14">
        <f t="shared" si="32"/>
        <v>0</v>
      </c>
      <c r="BX10" s="50">
        <f t="shared" si="33"/>
        <v>1557</v>
      </c>
      <c r="BY10" s="35">
        <f t="shared" si="34"/>
        <v>10</v>
      </c>
      <c r="BZ10" s="14">
        <f t="shared" si="35"/>
        <v>6.4226075786769426E-3</v>
      </c>
      <c r="CA10" s="50">
        <v>495</v>
      </c>
      <c r="CB10" s="44">
        <v>0</v>
      </c>
      <c r="CC10" s="14">
        <f t="shared" si="36"/>
        <v>0</v>
      </c>
      <c r="CD10" s="50">
        <v>103</v>
      </c>
      <c r="CE10" s="44">
        <v>0</v>
      </c>
      <c r="CF10" s="14">
        <f t="shared" si="37"/>
        <v>0</v>
      </c>
      <c r="CG10" s="50">
        <v>61</v>
      </c>
      <c r="CH10" s="35">
        <v>0</v>
      </c>
      <c r="CI10" s="14">
        <f t="shared" si="38"/>
        <v>0</v>
      </c>
      <c r="CJ10" s="50">
        <v>64</v>
      </c>
      <c r="CK10" s="44">
        <v>0</v>
      </c>
      <c r="CL10" s="14">
        <f t="shared" si="39"/>
        <v>0</v>
      </c>
      <c r="CM10" s="50">
        <f t="shared" si="40"/>
        <v>723</v>
      </c>
      <c r="CN10" s="35">
        <f t="shared" si="41"/>
        <v>0</v>
      </c>
      <c r="CO10" s="14">
        <f t="shared" si="42"/>
        <v>0</v>
      </c>
      <c r="CP10" s="50">
        <v>158</v>
      </c>
      <c r="CQ10" s="44">
        <v>0</v>
      </c>
      <c r="CR10" s="14">
        <f t="shared" si="43"/>
        <v>0</v>
      </c>
      <c r="CS10" s="50">
        <v>31</v>
      </c>
      <c r="CT10" s="44">
        <v>0</v>
      </c>
      <c r="CU10" s="14">
        <f t="shared" si="44"/>
        <v>0</v>
      </c>
      <c r="CV10" s="50">
        <v>18</v>
      </c>
      <c r="CW10" s="35">
        <v>0</v>
      </c>
      <c r="CX10" s="14">
        <f t="shared" si="45"/>
        <v>0</v>
      </c>
      <c r="CY10" s="50">
        <v>93</v>
      </c>
      <c r="CZ10" s="44">
        <v>0</v>
      </c>
      <c r="DA10" s="14">
        <f t="shared" si="46"/>
        <v>0</v>
      </c>
      <c r="DB10" s="50">
        <f t="shared" si="47"/>
        <v>300</v>
      </c>
      <c r="DC10" s="35">
        <f t="shared" si="48"/>
        <v>0</v>
      </c>
      <c r="DD10" s="14">
        <f t="shared" si="49"/>
        <v>0</v>
      </c>
      <c r="DE10" s="50">
        <f t="shared" si="50"/>
        <v>5236</v>
      </c>
      <c r="DF10" s="44">
        <f t="shared" si="51"/>
        <v>40</v>
      </c>
      <c r="DG10" s="14">
        <f t="shared" si="82"/>
        <v>7.6394194041252868E-3</v>
      </c>
      <c r="DH10" s="50">
        <f t="shared" si="52"/>
        <v>1347</v>
      </c>
      <c r="DI10" s="44">
        <f t="shared" si="53"/>
        <v>24</v>
      </c>
      <c r="DJ10" s="14">
        <f t="shared" si="83"/>
        <v>1.7817371937639197E-2</v>
      </c>
      <c r="DK10" s="50">
        <f t="shared" si="54"/>
        <v>1039</v>
      </c>
      <c r="DL10" s="35">
        <f t="shared" si="55"/>
        <v>20</v>
      </c>
      <c r="DM10" s="14">
        <f t="shared" si="56"/>
        <v>1.9249278152069296E-2</v>
      </c>
      <c r="DN10" s="50">
        <f t="shared" si="57"/>
        <v>331</v>
      </c>
      <c r="DO10" s="44">
        <f t="shared" si="58"/>
        <v>0</v>
      </c>
      <c r="DP10" s="14">
        <f t="shared" si="59"/>
        <v>0</v>
      </c>
      <c r="DQ10" s="50">
        <f t="shared" si="84"/>
        <v>7953</v>
      </c>
      <c r="DR10" s="35">
        <f t="shared" si="60"/>
        <v>84</v>
      </c>
      <c r="DS10" s="14">
        <f t="shared" si="85"/>
        <v>1.0562052055827989E-2</v>
      </c>
      <c r="DU10" s="76" t="s">
        <v>2</v>
      </c>
      <c r="DV10" s="75">
        <f t="shared" si="61"/>
        <v>4.3900909375979933E-3</v>
      </c>
      <c r="DW10" s="74"/>
      <c r="DX10" s="51" t="str">
        <f t="shared" si="62"/>
        <v>熊取町</v>
      </c>
      <c r="DY10" s="43">
        <f t="shared" si="86"/>
        <v>2.1251300341804131E-2</v>
      </c>
      <c r="DZ10" s="43">
        <f t="shared" si="87"/>
        <v>2.1000000000000001E-2</v>
      </c>
      <c r="EA10" s="43">
        <f t="shared" si="0"/>
        <v>1.4682664982633407E-2</v>
      </c>
      <c r="EB10" s="43">
        <f t="shared" si="63"/>
        <v>1.4999999999999999E-2</v>
      </c>
      <c r="EC10" s="92">
        <f t="shared" si="64"/>
        <v>0.6000000000000002</v>
      </c>
      <c r="ED10" s="74"/>
      <c r="EE10" s="12" t="s">
        <v>2</v>
      </c>
      <c r="EF10" s="43">
        <f t="shared" si="65"/>
        <v>2.1160822249093108E-3</v>
      </c>
      <c r="EG10" s="43">
        <f t="shared" si="66"/>
        <v>2E-3</v>
      </c>
      <c r="EH10" s="43">
        <f t="shared" si="67"/>
        <v>6.1949011198475104E-3</v>
      </c>
      <c r="EI10" s="43">
        <f t="shared" si="68"/>
        <v>6.0000000000000001E-3</v>
      </c>
      <c r="EJ10" s="43">
        <f t="shared" si="69"/>
        <v>1.5972222222222221E-2</v>
      </c>
      <c r="EK10" s="43">
        <f t="shared" si="70"/>
        <v>1.6E-2</v>
      </c>
      <c r="EM10" s="43">
        <f t="shared" si="71"/>
        <v>8.6223911663936698E-3</v>
      </c>
      <c r="EN10" s="43">
        <f t="shared" si="72"/>
        <v>8.9999999999999993E-3</v>
      </c>
      <c r="EO10" s="43">
        <f t="shared" si="73"/>
        <v>6.0169242942253792E-3</v>
      </c>
      <c r="EP10" s="43">
        <f t="shared" si="74"/>
        <v>6.0000000000000001E-3</v>
      </c>
      <c r="EQ10" s="92">
        <f t="shared" si="75"/>
        <v>0.29999999999999993</v>
      </c>
      <c r="ER10" s="43">
        <f t="shared" si="76"/>
        <v>4.5434080562951271E-3</v>
      </c>
      <c r="ES10" s="43">
        <f t="shared" si="77"/>
        <v>5.0000000000000001E-3</v>
      </c>
      <c r="ET10" s="43">
        <f t="shared" si="78"/>
        <v>1.6994682078983928E-2</v>
      </c>
      <c r="EU10" s="43">
        <f t="shared" si="79"/>
        <v>1.7000000000000001E-2</v>
      </c>
      <c r="EV10" s="43">
        <f t="shared" si="80"/>
        <v>2.9811388691793662E-2</v>
      </c>
      <c r="EW10" s="43">
        <f t="shared" si="81"/>
        <v>0.03</v>
      </c>
      <c r="EX10" s="36">
        <v>0</v>
      </c>
    </row>
    <row r="11" spans="2:154" s="13" customFormat="1" ht="13.5" customHeight="1">
      <c r="B11" s="52">
        <v>6</v>
      </c>
      <c r="C11" s="12" t="s">
        <v>110</v>
      </c>
      <c r="D11" s="50">
        <v>12</v>
      </c>
      <c r="E11" s="44">
        <v>0</v>
      </c>
      <c r="F11" s="14">
        <f t="shared" si="1"/>
        <v>0</v>
      </c>
      <c r="G11" s="50">
        <v>0</v>
      </c>
      <c r="H11" s="44">
        <v>0</v>
      </c>
      <c r="I11" s="14" t="str">
        <f t="shared" si="2"/>
        <v>-</v>
      </c>
      <c r="J11" s="50">
        <v>0</v>
      </c>
      <c r="K11" s="44">
        <v>0</v>
      </c>
      <c r="L11" s="14" t="str">
        <f t="shared" si="3"/>
        <v>-</v>
      </c>
      <c r="M11" s="50">
        <v>1</v>
      </c>
      <c r="N11" s="44">
        <v>0</v>
      </c>
      <c r="O11" s="14">
        <f t="shared" si="4"/>
        <v>0</v>
      </c>
      <c r="P11" s="50">
        <f t="shared" si="5"/>
        <v>13</v>
      </c>
      <c r="Q11" s="44">
        <f t="shared" si="6"/>
        <v>0</v>
      </c>
      <c r="R11" s="14">
        <f t="shared" si="7"/>
        <v>0</v>
      </c>
      <c r="S11" s="50">
        <v>75</v>
      </c>
      <c r="T11" s="44">
        <v>0</v>
      </c>
      <c r="U11" s="14">
        <f t="shared" si="8"/>
        <v>0</v>
      </c>
      <c r="V11" s="50">
        <v>4</v>
      </c>
      <c r="W11" s="44">
        <v>1</v>
      </c>
      <c r="X11" s="14">
        <f t="shared" si="9"/>
        <v>0.25</v>
      </c>
      <c r="Y11" s="50">
        <v>1</v>
      </c>
      <c r="Z11" s="35">
        <v>0</v>
      </c>
      <c r="AA11" s="14">
        <f t="shared" si="10"/>
        <v>0</v>
      </c>
      <c r="AB11" s="50">
        <v>7</v>
      </c>
      <c r="AC11" s="44">
        <v>0</v>
      </c>
      <c r="AD11" s="14">
        <f t="shared" si="11"/>
        <v>0</v>
      </c>
      <c r="AE11" s="50">
        <f t="shared" si="12"/>
        <v>87</v>
      </c>
      <c r="AF11" s="35">
        <f t="shared" si="13"/>
        <v>1</v>
      </c>
      <c r="AG11" s="14">
        <f t="shared" si="14"/>
        <v>1.1494252873563218E-2</v>
      </c>
      <c r="AH11" s="50">
        <v>2975</v>
      </c>
      <c r="AI11" s="44">
        <v>21</v>
      </c>
      <c r="AJ11" s="14">
        <f t="shared" si="15"/>
        <v>7.058823529411765E-3</v>
      </c>
      <c r="AK11" s="50">
        <v>607</v>
      </c>
      <c r="AL11" s="44">
        <v>18</v>
      </c>
      <c r="AM11" s="14">
        <f t="shared" si="16"/>
        <v>2.9654036243822075E-2</v>
      </c>
      <c r="AN11" s="50">
        <v>344</v>
      </c>
      <c r="AO11" s="44">
        <v>9</v>
      </c>
      <c r="AP11" s="14">
        <f t="shared" si="17"/>
        <v>2.616279069767442E-2</v>
      </c>
      <c r="AQ11" s="50">
        <v>39</v>
      </c>
      <c r="AR11" s="44">
        <v>0</v>
      </c>
      <c r="AS11" s="14">
        <f t="shared" si="18"/>
        <v>0</v>
      </c>
      <c r="AT11" s="50">
        <f t="shared" si="19"/>
        <v>3965</v>
      </c>
      <c r="AU11" s="35">
        <f t="shared" si="20"/>
        <v>48</v>
      </c>
      <c r="AV11" s="14">
        <f t="shared" si="21"/>
        <v>1.2105926860025221E-2</v>
      </c>
      <c r="AW11" s="50">
        <v>2700</v>
      </c>
      <c r="AX11" s="44">
        <v>10</v>
      </c>
      <c r="AY11" s="14">
        <f t="shared" si="22"/>
        <v>3.7037037037037038E-3</v>
      </c>
      <c r="AZ11" s="50">
        <v>498</v>
      </c>
      <c r="BA11" s="44">
        <v>12</v>
      </c>
      <c r="BB11" s="14">
        <f t="shared" si="23"/>
        <v>2.4096385542168676E-2</v>
      </c>
      <c r="BC11" s="50">
        <v>195</v>
      </c>
      <c r="BD11" s="35">
        <v>6</v>
      </c>
      <c r="BE11" s="14">
        <f t="shared" si="24"/>
        <v>3.0769230769230771E-2</v>
      </c>
      <c r="BF11" s="50">
        <v>82</v>
      </c>
      <c r="BG11" s="44">
        <v>0</v>
      </c>
      <c r="BH11" s="14">
        <f t="shared" si="25"/>
        <v>0</v>
      </c>
      <c r="BI11" s="50">
        <f t="shared" si="26"/>
        <v>3475</v>
      </c>
      <c r="BJ11" s="35">
        <f t="shared" si="27"/>
        <v>28</v>
      </c>
      <c r="BK11" s="14">
        <f t="shared" si="28"/>
        <v>8.057553956834532E-3</v>
      </c>
      <c r="BL11" s="50">
        <v>1831</v>
      </c>
      <c r="BM11" s="44">
        <v>2</v>
      </c>
      <c r="BN11" s="14">
        <f t="shared" si="29"/>
        <v>1.0922992900054614E-3</v>
      </c>
      <c r="BO11" s="50">
        <v>298</v>
      </c>
      <c r="BP11" s="44">
        <v>2</v>
      </c>
      <c r="BQ11" s="14">
        <f t="shared" si="30"/>
        <v>6.7114093959731542E-3</v>
      </c>
      <c r="BR11" s="50">
        <v>76</v>
      </c>
      <c r="BS11" s="35">
        <v>0</v>
      </c>
      <c r="BT11" s="14">
        <f t="shared" si="31"/>
        <v>0</v>
      </c>
      <c r="BU11" s="50">
        <v>129</v>
      </c>
      <c r="BV11" s="44">
        <v>0</v>
      </c>
      <c r="BW11" s="14">
        <f t="shared" si="32"/>
        <v>0</v>
      </c>
      <c r="BX11" s="50">
        <f t="shared" si="33"/>
        <v>2334</v>
      </c>
      <c r="BY11" s="35">
        <f t="shared" si="34"/>
        <v>4</v>
      </c>
      <c r="BZ11" s="14">
        <f t="shared" si="35"/>
        <v>1.7137960582690661E-3</v>
      </c>
      <c r="CA11" s="50">
        <v>769</v>
      </c>
      <c r="CB11" s="44">
        <v>0</v>
      </c>
      <c r="CC11" s="14">
        <f t="shared" si="36"/>
        <v>0</v>
      </c>
      <c r="CD11" s="50">
        <v>119</v>
      </c>
      <c r="CE11" s="44">
        <v>0</v>
      </c>
      <c r="CF11" s="14">
        <f t="shared" si="37"/>
        <v>0</v>
      </c>
      <c r="CG11" s="50">
        <v>35</v>
      </c>
      <c r="CH11" s="35">
        <v>0</v>
      </c>
      <c r="CI11" s="14">
        <f t="shared" si="38"/>
        <v>0</v>
      </c>
      <c r="CJ11" s="50">
        <v>99</v>
      </c>
      <c r="CK11" s="44">
        <v>0</v>
      </c>
      <c r="CL11" s="14">
        <f t="shared" si="39"/>
        <v>0</v>
      </c>
      <c r="CM11" s="50">
        <f t="shared" si="40"/>
        <v>1022</v>
      </c>
      <c r="CN11" s="35">
        <f t="shared" si="41"/>
        <v>0</v>
      </c>
      <c r="CO11" s="14">
        <f t="shared" si="42"/>
        <v>0</v>
      </c>
      <c r="CP11" s="50">
        <v>222</v>
      </c>
      <c r="CQ11" s="44">
        <v>0</v>
      </c>
      <c r="CR11" s="14">
        <f t="shared" si="43"/>
        <v>0</v>
      </c>
      <c r="CS11" s="50">
        <v>21</v>
      </c>
      <c r="CT11" s="44">
        <v>0</v>
      </c>
      <c r="CU11" s="14">
        <f t="shared" si="44"/>
        <v>0</v>
      </c>
      <c r="CV11" s="50">
        <v>9</v>
      </c>
      <c r="CW11" s="35">
        <v>0</v>
      </c>
      <c r="CX11" s="14">
        <f t="shared" si="45"/>
        <v>0</v>
      </c>
      <c r="CY11" s="50">
        <v>85</v>
      </c>
      <c r="CZ11" s="44">
        <v>0</v>
      </c>
      <c r="DA11" s="14">
        <f t="shared" si="46"/>
        <v>0</v>
      </c>
      <c r="DB11" s="50">
        <f t="shared" si="47"/>
        <v>337</v>
      </c>
      <c r="DC11" s="35">
        <f t="shared" si="48"/>
        <v>0</v>
      </c>
      <c r="DD11" s="14">
        <f t="shared" si="49"/>
        <v>0</v>
      </c>
      <c r="DE11" s="50">
        <f t="shared" si="50"/>
        <v>8584</v>
      </c>
      <c r="DF11" s="44">
        <f t="shared" si="51"/>
        <v>33</v>
      </c>
      <c r="DG11" s="14">
        <f t="shared" si="82"/>
        <v>3.8443616029822927E-3</v>
      </c>
      <c r="DH11" s="50">
        <f t="shared" si="52"/>
        <v>1547</v>
      </c>
      <c r="DI11" s="44">
        <f t="shared" si="53"/>
        <v>33</v>
      </c>
      <c r="DJ11" s="14">
        <f t="shared" si="83"/>
        <v>2.1331609566903685E-2</v>
      </c>
      <c r="DK11" s="50">
        <f t="shared" si="54"/>
        <v>660</v>
      </c>
      <c r="DL11" s="35">
        <f t="shared" si="55"/>
        <v>15</v>
      </c>
      <c r="DM11" s="14">
        <f t="shared" si="56"/>
        <v>2.2727272727272728E-2</v>
      </c>
      <c r="DN11" s="50">
        <f t="shared" si="57"/>
        <v>442</v>
      </c>
      <c r="DO11" s="44">
        <f t="shared" si="58"/>
        <v>0</v>
      </c>
      <c r="DP11" s="14">
        <f t="shared" si="59"/>
        <v>0</v>
      </c>
      <c r="DQ11" s="50">
        <f t="shared" si="84"/>
        <v>11233</v>
      </c>
      <c r="DR11" s="35">
        <f t="shared" si="60"/>
        <v>81</v>
      </c>
      <c r="DS11" s="14">
        <f t="shared" si="85"/>
        <v>7.2108964657704973E-3</v>
      </c>
      <c r="DU11" s="76" t="s">
        <v>3</v>
      </c>
      <c r="DV11" s="75">
        <f t="shared" si="61"/>
        <v>5.359815541442498E-3</v>
      </c>
      <c r="DW11" s="74"/>
      <c r="DX11" s="51" t="str">
        <f t="shared" si="62"/>
        <v>千早赤阪村</v>
      </c>
      <c r="DY11" s="43">
        <f t="shared" si="86"/>
        <v>2.0239880059970013E-2</v>
      </c>
      <c r="DZ11" s="43">
        <f t="shared" si="87"/>
        <v>0.02</v>
      </c>
      <c r="EA11" s="43">
        <f t="shared" si="0"/>
        <v>1.3535031847133758E-2</v>
      </c>
      <c r="EB11" s="43">
        <f t="shared" si="63"/>
        <v>1.4E-2</v>
      </c>
      <c r="EC11" s="92">
        <f t="shared" si="64"/>
        <v>0.6</v>
      </c>
      <c r="ED11" s="74"/>
      <c r="EE11" s="12" t="s">
        <v>3</v>
      </c>
      <c r="EF11" s="43">
        <f t="shared" si="65"/>
        <v>2.3129336750640746E-3</v>
      </c>
      <c r="EG11" s="43">
        <f t="shared" si="66"/>
        <v>2E-3</v>
      </c>
      <c r="EH11" s="43">
        <f t="shared" si="67"/>
        <v>8.3254656252682181E-3</v>
      </c>
      <c r="EI11" s="43">
        <f t="shared" si="68"/>
        <v>8.0000000000000002E-3</v>
      </c>
      <c r="EJ11" s="43">
        <f t="shared" si="69"/>
        <v>2.0479302832244008E-2</v>
      </c>
      <c r="EK11" s="43">
        <f t="shared" si="70"/>
        <v>0.02</v>
      </c>
      <c r="EM11" s="43">
        <f t="shared" si="71"/>
        <v>8.6223911663936698E-3</v>
      </c>
      <c r="EN11" s="43">
        <f t="shared" si="72"/>
        <v>8.9999999999999993E-3</v>
      </c>
      <c r="EO11" s="43">
        <f t="shared" si="73"/>
        <v>6.0169242942253792E-3</v>
      </c>
      <c r="EP11" s="43">
        <f t="shared" si="74"/>
        <v>6.0000000000000001E-3</v>
      </c>
      <c r="EQ11" s="92">
        <f t="shared" si="75"/>
        <v>0.29999999999999993</v>
      </c>
      <c r="ER11" s="43">
        <f t="shared" si="76"/>
        <v>4.5434080562951271E-3</v>
      </c>
      <c r="ES11" s="43">
        <f t="shared" si="77"/>
        <v>5.0000000000000001E-3</v>
      </c>
      <c r="ET11" s="43">
        <f t="shared" si="78"/>
        <v>1.6994682078983928E-2</v>
      </c>
      <c r="EU11" s="43">
        <f t="shared" si="79"/>
        <v>1.7000000000000001E-2</v>
      </c>
      <c r="EV11" s="43">
        <f t="shared" si="80"/>
        <v>2.9811388691793662E-2</v>
      </c>
      <c r="EW11" s="43">
        <f t="shared" si="81"/>
        <v>0.03</v>
      </c>
      <c r="EX11" s="36">
        <v>0</v>
      </c>
    </row>
    <row r="12" spans="2:154" s="13" customFormat="1" ht="13.5" customHeight="1">
      <c r="B12" s="52">
        <v>7</v>
      </c>
      <c r="C12" s="12" t="s">
        <v>111</v>
      </c>
      <c r="D12" s="50">
        <v>19</v>
      </c>
      <c r="E12" s="44">
        <v>0</v>
      </c>
      <c r="F12" s="14">
        <f t="shared" si="1"/>
        <v>0</v>
      </c>
      <c r="G12" s="50">
        <v>1</v>
      </c>
      <c r="H12" s="44">
        <v>0</v>
      </c>
      <c r="I12" s="14">
        <f t="shared" si="2"/>
        <v>0</v>
      </c>
      <c r="J12" s="50">
        <v>0</v>
      </c>
      <c r="K12" s="44">
        <v>0</v>
      </c>
      <c r="L12" s="14" t="str">
        <f t="shared" si="3"/>
        <v>-</v>
      </c>
      <c r="M12" s="50">
        <v>1</v>
      </c>
      <c r="N12" s="44">
        <v>0</v>
      </c>
      <c r="O12" s="14">
        <f t="shared" si="4"/>
        <v>0</v>
      </c>
      <c r="P12" s="50">
        <f t="shared" si="5"/>
        <v>21</v>
      </c>
      <c r="Q12" s="44">
        <f t="shared" si="6"/>
        <v>0</v>
      </c>
      <c r="R12" s="14">
        <f t="shared" si="7"/>
        <v>0</v>
      </c>
      <c r="S12" s="50">
        <v>83</v>
      </c>
      <c r="T12" s="44">
        <v>0</v>
      </c>
      <c r="U12" s="14">
        <f t="shared" si="8"/>
        <v>0</v>
      </c>
      <c r="V12" s="50">
        <v>4</v>
      </c>
      <c r="W12" s="44">
        <v>0</v>
      </c>
      <c r="X12" s="14">
        <f t="shared" si="9"/>
        <v>0</v>
      </c>
      <c r="Y12" s="50">
        <v>3</v>
      </c>
      <c r="Z12" s="35">
        <v>0</v>
      </c>
      <c r="AA12" s="14">
        <f t="shared" si="10"/>
        <v>0</v>
      </c>
      <c r="AB12" s="50">
        <v>1</v>
      </c>
      <c r="AC12" s="44">
        <v>0</v>
      </c>
      <c r="AD12" s="14">
        <f t="shared" si="11"/>
        <v>0</v>
      </c>
      <c r="AE12" s="50">
        <f t="shared" si="12"/>
        <v>91</v>
      </c>
      <c r="AF12" s="35">
        <f t="shared" si="13"/>
        <v>0</v>
      </c>
      <c r="AG12" s="14">
        <f t="shared" si="14"/>
        <v>0</v>
      </c>
      <c r="AH12" s="50">
        <v>2864</v>
      </c>
      <c r="AI12" s="44">
        <v>14</v>
      </c>
      <c r="AJ12" s="14">
        <f t="shared" si="15"/>
        <v>4.8882681564245811E-3</v>
      </c>
      <c r="AK12" s="50">
        <v>526</v>
      </c>
      <c r="AL12" s="44">
        <v>5</v>
      </c>
      <c r="AM12" s="14">
        <f t="shared" si="16"/>
        <v>9.5057034220532317E-3</v>
      </c>
      <c r="AN12" s="50">
        <v>289</v>
      </c>
      <c r="AO12" s="44">
        <v>4</v>
      </c>
      <c r="AP12" s="14">
        <f t="shared" si="17"/>
        <v>1.384083044982699E-2</v>
      </c>
      <c r="AQ12" s="50">
        <v>47</v>
      </c>
      <c r="AR12" s="44">
        <v>0</v>
      </c>
      <c r="AS12" s="14">
        <f t="shared" si="18"/>
        <v>0</v>
      </c>
      <c r="AT12" s="50">
        <f t="shared" si="19"/>
        <v>3726</v>
      </c>
      <c r="AU12" s="35">
        <f t="shared" si="20"/>
        <v>23</v>
      </c>
      <c r="AV12" s="14">
        <f t="shared" si="21"/>
        <v>6.1728395061728392E-3</v>
      </c>
      <c r="AW12" s="50">
        <v>2492</v>
      </c>
      <c r="AX12" s="44">
        <v>5</v>
      </c>
      <c r="AY12" s="14">
        <f t="shared" si="22"/>
        <v>2.0064205457463883E-3</v>
      </c>
      <c r="AZ12" s="50">
        <v>388</v>
      </c>
      <c r="BA12" s="44">
        <v>2</v>
      </c>
      <c r="BB12" s="14">
        <f t="shared" si="23"/>
        <v>5.1546391752577319E-3</v>
      </c>
      <c r="BC12" s="50">
        <v>152</v>
      </c>
      <c r="BD12" s="35">
        <v>1</v>
      </c>
      <c r="BE12" s="14">
        <f t="shared" si="24"/>
        <v>6.5789473684210523E-3</v>
      </c>
      <c r="BF12" s="50">
        <v>69</v>
      </c>
      <c r="BG12" s="44">
        <v>1</v>
      </c>
      <c r="BH12" s="14">
        <f t="shared" si="25"/>
        <v>1.4492753623188406E-2</v>
      </c>
      <c r="BI12" s="50">
        <f t="shared" si="26"/>
        <v>3101</v>
      </c>
      <c r="BJ12" s="35">
        <f t="shared" si="27"/>
        <v>9</v>
      </c>
      <c r="BK12" s="14">
        <f t="shared" si="28"/>
        <v>2.9022895840051595E-3</v>
      </c>
      <c r="BL12" s="50">
        <v>1542</v>
      </c>
      <c r="BM12" s="44">
        <v>1</v>
      </c>
      <c r="BN12" s="14">
        <f t="shared" si="29"/>
        <v>6.485084306095979E-4</v>
      </c>
      <c r="BO12" s="50">
        <v>259</v>
      </c>
      <c r="BP12" s="44">
        <v>0</v>
      </c>
      <c r="BQ12" s="14">
        <f t="shared" si="30"/>
        <v>0</v>
      </c>
      <c r="BR12" s="50">
        <v>53</v>
      </c>
      <c r="BS12" s="35">
        <v>0</v>
      </c>
      <c r="BT12" s="14">
        <f t="shared" si="31"/>
        <v>0</v>
      </c>
      <c r="BU12" s="50">
        <v>106</v>
      </c>
      <c r="BV12" s="44">
        <v>0</v>
      </c>
      <c r="BW12" s="14">
        <f t="shared" si="32"/>
        <v>0</v>
      </c>
      <c r="BX12" s="50">
        <f t="shared" si="33"/>
        <v>1960</v>
      </c>
      <c r="BY12" s="35">
        <f t="shared" si="34"/>
        <v>1</v>
      </c>
      <c r="BZ12" s="14">
        <f t="shared" si="35"/>
        <v>5.1020408163265311E-4</v>
      </c>
      <c r="CA12" s="50">
        <v>700</v>
      </c>
      <c r="CB12" s="44">
        <v>0</v>
      </c>
      <c r="CC12" s="14">
        <f t="shared" si="36"/>
        <v>0</v>
      </c>
      <c r="CD12" s="50">
        <v>104</v>
      </c>
      <c r="CE12" s="44">
        <v>0</v>
      </c>
      <c r="CF12" s="14">
        <f t="shared" si="37"/>
        <v>0</v>
      </c>
      <c r="CG12" s="50">
        <v>28</v>
      </c>
      <c r="CH12" s="35">
        <v>1</v>
      </c>
      <c r="CI12" s="14">
        <f t="shared" si="38"/>
        <v>3.5714285714285712E-2</v>
      </c>
      <c r="CJ12" s="50">
        <v>89</v>
      </c>
      <c r="CK12" s="44">
        <v>0</v>
      </c>
      <c r="CL12" s="14">
        <f t="shared" si="39"/>
        <v>0</v>
      </c>
      <c r="CM12" s="50">
        <f t="shared" si="40"/>
        <v>921</v>
      </c>
      <c r="CN12" s="35">
        <f t="shared" si="41"/>
        <v>1</v>
      </c>
      <c r="CO12" s="14">
        <f t="shared" si="42"/>
        <v>1.0857763300760044E-3</v>
      </c>
      <c r="CP12" s="50">
        <v>171</v>
      </c>
      <c r="CQ12" s="44">
        <v>0</v>
      </c>
      <c r="CR12" s="14">
        <f t="shared" si="43"/>
        <v>0</v>
      </c>
      <c r="CS12" s="50">
        <v>27</v>
      </c>
      <c r="CT12" s="44">
        <v>0</v>
      </c>
      <c r="CU12" s="14">
        <f t="shared" si="44"/>
        <v>0</v>
      </c>
      <c r="CV12" s="50">
        <v>6</v>
      </c>
      <c r="CW12" s="35">
        <v>0</v>
      </c>
      <c r="CX12" s="14">
        <f t="shared" si="45"/>
        <v>0</v>
      </c>
      <c r="CY12" s="50">
        <v>73</v>
      </c>
      <c r="CZ12" s="44">
        <v>0</v>
      </c>
      <c r="DA12" s="14">
        <f t="shared" si="46"/>
        <v>0</v>
      </c>
      <c r="DB12" s="50">
        <f t="shared" si="47"/>
        <v>277</v>
      </c>
      <c r="DC12" s="35">
        <f t="shared" si="48"/>
        <v>0</v>
      </c>
      <c r="DD12" s="14">
        <f t="shared" si="49"/>
        <v>0</v>
      </c>
      <c r="DE12" s="50">
        <f t="shared" si="50"/>
        <v>7871</v>
      </c>
      <c r="DF12" s="44">
        <f t="shared" si="51"/>
        <v>20</v>
      </c>
      <c r="DG12" s="14">
        <f t="shared" si="82"/>
        <v>2.5409731927328169E-3</v>
      </c>
      <c r="DH12" s="50">
        <f t="shared" si="52"/>
        <v>1309</v>
      </c>
      <c r="DI12" s="44">
        <f t="shared" si="53"/>
        <v>7</v>
      </c>
      <c r="DJ12" s="14">
        <f t="shared" si="83"/>
        <v>5.3475935828877002E-3</v>
      </c>
      <c r="DK12" s="50">
        <f t="shared" si="54"/>
        <v>531</v>
      </c>
      <c r="DL12" s="35">
        <f t="shared" si="55"/>
        <v>6</v>
      </c>
      <c r="DM12" s="14">
        <f t="shared" si="56"/>
        <v>1.1299435028248588E-2</v>
      </c>
      <c r="DN12" s="50">
        <f t="shared" si="57"/>
        <v>386</v>
      </c>
      <c r="DO12" s="44">
        <f t="shared" si="58"/>
        <v>1</v>
      </c>
      <c r="DP12" s="14">
        <f t="shared" si="59"/>
        <v>2.5906735751295338E-3</v>
      </c>
      <c r="DQ12" s="50">
        <f t="shared" si="84"/>
        <v>10097</v>
      </c>
      <c r="DR12" s="35">
        <f t="shared" si="60"/>
        <v>34</v>
      </c>
      <c r="DS12" s="14">
        <f t="shared" si="85"/>
        <v>3.3673368327225908E-3</v>
      </c>
      <c r="DU12" s="77" t="s">
        <v>39</v>
      </c>
      <c r="DV12" s="75">
        <f t="shared" si="61"/>
        <v>8.7280572717465914E-3</v>
      </c>
      <c r="DW12" s="74"/>
      <c r="DX12" s="51" t="str">
        <f t="shared" si="62"/>
        <v>和泉市</v>
      </c>
      <c r="DY12" s="43">
        <f t="shared" si="86"/>
        <v>1.5776351820819878E-2</v>
      </c>
      <c r="DZ12" s="43">
        <f t="shared" si="87"/>
        <v>1.6E-2</v>
      </c>
      <c r="EA12" s="43">
        <f t="shared" si="0"/>
        <v>1.2477640591597226E-2</v>
      </c>
      <c r="EB12" s="43">
        <f t="shared" si="63"/>
        <v>1.2E-2</v>
      </c>
      <c r="EC12" s="92">
        <f t="shared" si="64"/>
        <v>0.4</v>
      </c>
      <c r="ED12" s="74"/>
      <c r="EE12" s="34" t="s">
        <v>39</v>
      </c>
      <c r="EF12" s="43">
        <f t="shared" si="65"/>
        <v>4.8499147987940755E-3</v>
      </c>
      <c r="EG12" s="43">
        <f t="shared" si="66"/>
        <v>5.0000000000000001E-3</v>
      </c>
      <c r="EH12" s="43">
        <f t="shared" si="67"/>
        <v>1.8844984802431609E-2</v>
      </c>
      <c r="EI12" s="43">
        <f t="shared" si="68"/>
        <v>1.9E-2</v>
      </c>
      <c r="EJ12" s="43">
        <f t="shared" si="69"/>
        <v>3.7168141592920353E-2</v>
      </c>
      <c r="EK12" s="43">
        <f t="shared" si="70"/>
        <v>3.6999999999999998E-2</v>
      </c>
      <c r="EM12" s="43">
        <f t="shared" si="71"/>
        <v>8.6223911663936698E-3</v>
      </c>
      <c r="EN12" s="43">
        <f t="shared" si="72"/>
        <v>8.9999999999999993E-3</v>
      </c>
      <c r="EO12" s="43">
        <f t="shared" si="73"/>
        <v>6.0169242942253792E-3</v>
      </c>
      <c r="EP12" s="43">
        <f t="shared" si="74"/>
        <v>6.0000000000000001E-3</v>
      </c>
      <c r="EQ12" s="92">
        <f t="shared" si="75"/>
        <v>0.29999999999999993</v>
      </c>
      <c r="ER12" s="43">
        <f t="shared" si="76"/>
        <v>4.5434080562951271E-3</v>
      </c>
      <c r="ES12" s="43">
        <f t="shared" si="77"/>
        <v>5.0000000000000001E-3</v>
      </c>
      <c r="ET12" s="43">
        <f t="shared" si="78"/>
        <v>1.6994682078983928E-2</v>
      </c>
      <c r="EU12" s="43">
        <f t="shared" si="79"/>
        <v>1.7000000000000001E-2</v>
      </c>
      <c r="EV12" s="43">
        <f t="shared" si="80"/>
        <v>2.9811388691793662E-2</v>
      </c>
      <c r="EW12" s="43">
        <f t="shared" si="81"/>
        <v>0.03</v>
      </c>
      <c r="EX12" s="36">
        <v>0</v>
      </c>
    </row>
    <row r="13" spans="2:154" s="13" customFormat="1" ht="13.5" customHeight="1">
      <c r="B13" s="52">
        <v>8</v>
      </c>
      <c r="C13" s="12" t="s">
        <v>51</v>
      </c>
      <c r="D13" s="50">
        <v>9</v>
      </c>
      <c r="E13" s="44">
        <v>0</v>
      </c>
      <c r="F13" s="14">
        <f t="shared" si="1"/>
        <v>0</v>
      </c>
      <c r="G13" s="50">
        <v>0</v>
      </c>
      <c r="H13" s="44">
        <v>0</v>
      </c>
      <c r="I13" s="14" t="str">
        <f t="shared" si="2"/>
        <v>-</v>
      </c>
      <c r="J13" s="50">
        <v>0</v>
      </c>
      <c r="K13" s="44">
        <v>0</v>
      </c>
      <c r="L13" s="14" t="str">
        <f t="shared" si="3"/>
        <v>-</v>
      </c>
      <c r="M13" s="50">
        <v>0</v>
      </c>
      <c r="N13" s="44">
        <v>0</v>
      </c>
      <c r="O13" s="14" t="str">
        <f t="shared" si="4"/>
        <v>-</v>
      </c>
      <c r="P13" s="50">
        <f t="shared" si="5"/>
        <v>9</v>
      </c>
      <c r="Q13" s="44">
        <f t="shared" si="6"/>
        <v>0</v>
      </c>
      <c r="R13" s="14">
        <f t="shared" si="7"/>
        <v>0</v>
      </c>
      <c r="S13" s="50">
        <v>39</v>
      </c>
      <c r="T13" s="44">
        <v>0</v>
      </c>
      <c r="U13" s="14">
        <f t="shared" si="8"/>
        <v>0</v>
      </c>
      <c r="V13" s="50">
        <v>4</v>
      </c>
      <c r="W13" s="44">
        <v>0</v>
      </c>
      <c r="X13" s="14">
        <f t="shared" si="9"/>
        <v>0</v>
      </c>
      <c r="Y13" s="50">
        <v>2</v>
      </c>
      <c r="Z13" s="35">
        <v>0</v>
      </c>
      <c r="AA13" s="14">
        <f t="shared" si="10"/>
        <v>0</v>
      </c>
      <c r="AB13" s="50">
        <v>6</v>
      </c>
      <c r="AC13" s="44">
        <v>0</v>
      </c>
      <c r="AD13" s="14">
        <f t="shared" si="11"/>
        <v>0</v>
      </c>
      <c r="AE13" s="50">
        <f t="shared" si="12"/>
        <v>51</v>
      </c>
      <c r="AF13" s="35">
        <f t="shared" si="13"/>
        <v>0</v>
      </c>
      <c r="AG13" s="14">
        <f t="shared" si="14"/>
        <v>0</v>
      </c>
      <c r="AH13" s="50">
        <v>1799</v>
      </c>
      <c r="AI13" s="44">
        <v>15</v>
      </c>
      <c r="AJ13" s="14">
        <f t="shared" si="15"/>
        <v>8.337965536409116E-3</v>
      </c>
      <c r="AK13" s="50">
        <v>515</v>
      </c>
      <c r="AL13" s="44">
        <v>9</v>
      </c>
      <c r="AM13" s="14">
        <f t="shared" si="16"/>
        <v>1.7475728155339806E-2</v>
      </c>
      <c r="AN13" s="50">
        <v>530</v>
      </c>
      <c r="AO13" s="44">
        <v>15</v>
      </c>
      <c r="AP13" s="14">
        <f t="shared" si="17"/>
        <v>2.8301886792452831E-2</v>
      </c>
      <c r="AQ13" s="50">
        <v>35</v>
      </c>
      <c r="AR13" s="44">
        <v>0</v>
      </c>
      <c r="AS13" s="14">
        <f t="shared" si="18"/>
        <v>0</v>
      </c>
      <c r="AT13" s="50">
        <f t="shared" si="19"/>
        <v>2879</v>
      </c>
      <c r="AU13" s="35">
        <f t="shared" si="20"/>
        <v>39</v>
      </c>
      <c r="AV13" s="14">
        <f t="shared" si="21"/>
        <v>1.3546370267453978E-2</v>
      </c>
      <c r="AW13" s="50">
        <v>1478</v>
      </c>
      <c r="AX13" s="44">
        <v>5</v>
      </c>
      <c r="AY13" s="14">
        <f t="shared" si="22"/>
        <v>3.3829499323410014E-3</v>
      </c>
      <c r="AZ13" s="50">
        <v>324</v>
      </c>
      <c r="BA13" s="44">
        <v>1</v>
      </c>
      <c r="BB13" s="14">
        <f t="shared" si="23"/>
        <v>3.0864197530864196E-3</v>
      </c>
      <c r="BC13" s="50">
        <v>274</v>
      </c>
      <c r="BD13" s="35">
        <v>7</v>
      </c>
      <c r="BE13" s="14">
        <f t="shared" si="24"/>
        <v>2.5547445255474453E-2</v>
      </c>
      <c r="BF13" s="50">
        <v>69</v>
      </c>
      <c r="BG13" s="44">
        <v>0</v>
      </c>
      <c r="BH13" s="14">
        <f t="shared" si="25"/>
        <v>0</v>
      </c>
      <c r="BI13" s="50">
        <f t="shared" si="26"/>
        <v>2145</v>
      </c>
      <c r="BJ13" s="35">
        <f t="shared" si="27"/>
        <v>13</v>
      </c>
      <c r="BK13" s="14">
        <f t="shared" si="28"/>
        <v>6.0606060606060606E-3</v>
      </c>
      <c r="BL13" s="50">
        <v>1103</v>
      </c>
      <c r="BM13" s="44">
        <v>4</v>
      </c>
      <c r="BN13" s="14">
        <f t="shared" si="29"/>
        <v>3.6264732547597461E-3</v>
      </c>
      <c r="BO13" s="50">
        <v>232</v>
      </c>
      <c r="BP13" s="44">
        <v>3</v>
      </c>
      <c r="BQ13" s="14">
        <f t="shared" si="30"/>
        <v>1.2931034482758621E-2</v>
      </c>
      <c r="BR13" s="50">
        <v>170</v>
      </c>
      <c r="BS13" s="35">
        <v>4</v>
      </c>
      <c r="BT13" s="14">
        <f t="shared" si="31"/>
        <v>2.3529411764705882E-2</v>
      </c>
      <c r="BU13" s="50">
        <v>96</v>
      </c>
      <c r="BV13" s="44">
        <v>0</v>
      </c>
      <c r="BW13" s="14">
        <f t="shared" si="32"/>
        <v>0</v>
      </c>
      <c r="BX13" s="50">
        <f t="shared" si="33"/>
        <v>1601</v>
      </c>
      <c r="BY13" s="35">
        <f t="shared" si="34"/>
        <v>11</v>
      </c>
      <c r="BZ13" s="14">
        <f t="shared" si="35"/>
        <v>6.8707058088694562E-3</v>
      </c>
      <c r="CA13" s="50">
        <v>576</v>
      </c>
      <c r="CB13" s="44">
        <v>0</v>
      </c>
      <c r="CC13" s="14">
        <f t="shared" si="36"/>
        <v>0</v>
      </c>
      <c r="CD13" s="50">
        <v>127</v>
      </c>
      <c r="CE13" s="44">
        <v>0</v>
      </c>
      <c r="CF13" s="14">
        <f t="shared" si="37"/>
        <v>0</v>
      </c>
      <c r="CG13" s="50">
        <v>77</v>
      </c>
      <c r="CH13" s="35">
        <v>1</v>
      </c>
      <c r="CI13" s="14">
        <f t="shared" si="38"/>
        <v>1.2987012987012988E-2</v>
      </c>
      <c r="CJ13" s="50">
        <v>93</v>
      </c>
      <c r="CK13" s="44">
        <v>0</v>
      </c>
      <c r="CL13" s="14">
        <f t="shared" si="39"/>
        <v>0</v>
      </c>
      <c r="CM13" s="50">
        <f t="shared" si="40"/>
        <v>873</v>
      </c>
      <c r="CN13" s="35">
        <f t="shared" si="41"/>
        <v>1</v>
      </c>
      <c r="CO13" s="14">
        <f t="shared" si="42"/>
        <v>1.145475372279496E-3</v>
      </c>
      <c r="CP13" s="50">
        <v>198</v>
      </c>
      <c r="CQ13" s="44">
        <v>0</v>
      </c>
      <c r="CR13" s="14">
        <f t="shared" si="43"/>
        <v>0</v>
      </c>
      <c r="CS13" s="50">
        <v>47</v>
      </c>
      <c r="CT13" s="44">
        <v>0</v>
      </c>
      <c r="CU13" s="14">
        <f t="shared" si="44"/>
        <v>0</v>
      </c>
      <c r="CV13" s="50">
        <v>17</v>
      </c>
      <c r="CW13" s="35">
        <v>0</v>
      </c>
      <c r="CX13" s="14">
        <f t="shared" si="45"/>
        <v>0</v>
      </c>
      <c r="CY13" s="50">
        <v>92</v>
      </c>
      <c r="CZ13" s="44">
        <v>0</v>
      </c>
      <c r="DA13" s="14">
        <f t="shared" si="46"/>
        <v>0</v>
      </c>
      <c r="DB13" s="50">
        <f t="shared" si="47"/>
        <v>354</v>
      </c>
      <c r="DC13" s="35">
        <f t="shared" si="48"/>
        <v>0</v>
      </c>
      <c r="DD13" s="14">
        <f t="shared" si="49"/>
        <v>0</v>
      </c>
      <c r="DE13" s="50">
        <f t="shared" si="50"/>
        <v>5202</v>
      </c>
      <c r="DF13" s="44">
        <f t="shared" si="51"/>
        <v>24</v>
      </c>
      <c r="DG13" s="14">
        <f t="shared" si="82"/>
        <v>4.61361014994233E-3</v>
      </c>
      <c r="DH13" s="50">
        <f t="shared" si="52"/>
        <v>1249</v>
      </c>
      <c r="DI13" s="44">
        <f t="shared" si="53"/>
        <v>13</v>
      </c>
      <c r="DJ13" s="14">
        <f t="shared" si="83"/>
        <v>1.0408326661329063E-2</v>
      </c>
      <c r="DK13" s="50">
        <f t="shared" si="54"/>
        <v>1070</v>
      </c>
      <c r="DL13" s="35">
        <f t="shared" si="55"/>
        <v>27</v>
      </c>
      <c r="DM13" s="14">
        <f t="shared" si="56"/>
        <v>2.5233644859813085E-2</v>
      </c>
      <c r="DN13" s="50">
        <f t="shared" si="57"/>
        <v>391</v>
      </c>
      <c r="DO13" s="44">
        <f t="shared" si="58"/>
        <v>0</v>
      </c>
      <c r="DP13" s="14">
        <f t="shared" si="59"/>
        <v>0</v>
      </c>
      <c r="DQ13" s="50">
        <f t="shared" si="84"/>
        <v>7912</v>
      </c>
      <c r="DR13" s="35">
        <f t="shared" si="60"/>
        <v>64</v>
      </c>
      <c r="DS13" s="14">
        <f t="shared" si="85"/>
        <v>8.0889787664307385E-3</v>
      </c>
      <c r="DU13" s="77" t="s">
        <v>7</v>
      </c>
      <c r="DV13" s="75">
        <f t="shared" si="61"/>
        <v>1.0241592148682614E-2</v>
      </c>
      <c r="DW13" s="74"/>
      <c r="DX13" s="51" t="str">
        <f t="shared" si="62"/>
        <v>堺市</v>
      </c>
      <c r="DY13" s="43">
        <f t="shared" si="86"/>
        <v>1.5292877483912585E-2</v>
      </c>
      <c r="DZ13" s="43">
        <f t="shared" si="87"/>
        <v>1.4999999999999999E-2</v>
      </c>
      <c r="EA13" s="43">
        <f t="shared" si="0"/>
        <v>1.1040174658044029E-2</v>
      </c>
      <c r="EB13" s="43">
        <f t="shared" si="63"/>
        <v>1.0999999999999999E-2</v>
      </c>
      <c r="EC13" s="92">
        <f t="shared" si="64"/>
        <v>0.4</v>
      </c>
      <c r="ED13" s="74"/>
      <c r="EE13" s="34" t="s">
        <v>7</v>
      </c>
      <c r="EF13" s="43">
        <f t="shared" si="65"/>
        <v>4.5658464070505167E-3</v>
      </c>
      <c r="EG13" s="43">
        <f t="shared" si="66"/>
        <v>5.0000000000000001E-3</v>
      </c>
      <c r="EH13" s="43">
        <f t="shared" si="67"/>
        <v>1.7421602787456445E-2</v>
      </c>
      <c r="EI13" s="43">
        <f t="shared" si="68"/>
        <v>1.7000000000000001E-2</v>
      </c>
      <c r="EJ13" s="43">
        <f t="shared" si="69"/>
        <v>3.4647033347769599E-2</v>
      </c>
      <c r="EK13" s="43">
        <f t="shared" si="70"/>
        <v>3.5000000000000003E-2</v>
      </c>
      <c r="EM13" s="43">
        <f t="shared" si="71"/>
        <v>8.6223911663936698E-3</v>
      </c>
      <c r="EN13" s="43">
        <f t="shared" si="72"/>
        <v>8.9999999999999993E-3</v>
      </c>
      <c r="EO13" s="43">
        <f t="shared" si="73"/>
        <v>6.0169242942253792E-3</v>
      </c>
      <c r="EP13" s="43">
        <f t="shared" si="74"/>
        <v>6.0000000000000001E-3</v>
      </c>
      <c r="EQ13" s="92">
        <f t="shared" si="75"/>
        <v>0.29999999999999993</v>
      </c>
      <c r="ER13" s="43">
        <f t="shared" si="76"/>
        <v>4.5434080562951271E-3</v>
      </c>
      <c r="ES13" s="43">
        <f t="shared" si="77"/>
        <v>5.0000000000000001E-3</v>
      </c>
      <c r="ET13" s="43">
        <f t="shared" si="78"/>
        <v>1.6994682078983928E-2</v>
      </c>
      <c r="EU13" s="43">
        <f t="shared" si="79"/>
        <v>1.7000000000000001E-2</v>
      </c>
      <c r="EV13" s="43">
        <f t="shared" si="80"/>
        <v>2.9811388691793662E-2</v>
      </c>
      <c r="EW13" s="43">
        <f t="shared" si="81"/>
        <v>0.03</v>
      </c>
      <c r="EX13" s="36">
        <v>0</v>
      </c>
    </row>
    <row r="14" spans="2:154" s="13" customFormat="1" ht="13.5" customHeight="1">
      <c r="B14" s="52">
        <v>9</v>
      </c>
      <c r="C14" s="12" t="s">
        <v>112</v>
      </c>
      <c r="D14" s="50">
        <v>4</v>
      </c>
      <c r="E14" s="44">
        <v>0</v>
      </c>
      <c r="F14" s="14">
        <f t="shared" si="1"/>
        <v>0</v>
      </c>
      <c r="G14" s="50">
        <v>0</v>
      </c>
      <c r="H14" s="44">
        <v>0</v>
      </c>
      <c r="I14" s="14" t="str">
        <f t="shared" si="2"/>
        <v>-</v>
      </c>
      <c r="J14" s="50">
        <v>0</v>
      </c>
      <c r="K14" s="44">
        <v>0</v>
      </c>
      <c r="L14" s="14" t="str">
        <f t="shared" si="3"/>
        <v>-</v>
      </c>
      <c r="M14" s="50">
        <v>0</v>
      </c>
      <c r="N14" s="44">
        <v>0</v>
      </c>
      <c r="O14" s="14" t="str">
        <f t="shared" si="4"/>
        <v>-</v>
      </c>
      <c r="P14" s="50">
        <f t="shared" si="5"/>
        <v>4</v>
      </c>
      <c r="Q14" s="44">
        <f t="shared" si="6"/>
        <v>0</v>
      </c>
      <c r="R14" s="14">
        <f t="shared" si="7"/>
        <v>0</v>
      </c>
      <c r="S14" s="50">
        <v>23</v>
      </c>
      <c r="T14" s="44">
        <v>0</v>
      </c>
      <c r="U14" s="14">
        <f t="shared" si="8"/>
        <v>0</v>
      </c>
      <c r="V14" s="50">
        <v>2</v>
      </c>
      <c r="W14" s="44">
        <v>0</v>
      </c>
      <c r="X14" s="14">
        <f t="shared" si="9"/>
        <v>0</v>
      </c>
      <c r="Y14" s="50">
        <v>1</v>
      </c>
      <c r="Z14" s="35">
        <v>0</v>
      </c>
      <c r="AA14" s="14">
        <f t="shared" si="10"/>
        <v>0</v>
      </c>
      <c r="AB14" s="50">
        <v>1</v>
      </c>
      <c r="AC14" s="44">
        <v>0</v>
      </c>
      <c r="AD14" s="14">
        <f t="shared" si="11"/>
        <v>0</v>
      </c>
      <c r="AE14" s="50">
        <f t="shared" si="12"/>
        <v>27</v>
      </c>
      <c r="AF14" s="35">
        <f t="shared" si="13"/>
        <v>0</v>
      </c>
      <c r="AG14" s="14">
        <f t="shared" si="14"/>
        <v>0</v>
      </c>
      <c r="AH14" s="50">
        <v>1363</v>
      </c>
      <c r="AI14" s="44">
        <v>7</v>
      </c>
      <c r="AJ14" s="14">
        <f t="shared" si="15"/>
        <v>5.1357300073367569E-3</v>
      </c>
      <c r="AK14" s="50">
        <v>252</v>
      </c>
      <c r="AL14" s="44">
        <v>3</v>
      </c>
      <c r="AM14" s="14">
        <f t="shared" si="16"/>
        <v>1.1904761904761904E-2</v>
      </c>
      <c r="AN14" s="50">
        <v>244</v>
      </c>
      <c r="AO14" s="44">
        <v>5</v>
      </c>
      <c r="AP14" s="14">
        <f t="shared" si="17"/>
        <v>2.0491803278688523E-2</v>
      </c>
      <c r="AQ14" s="50">
        <v>35</v>
      </c>
      <c r="AR14" s="44">
        <v>0</v>
      </c>
      <c r="AS14" s="14">
        <f t="shared" si="18"/>
        <v>0</v>
      </c>
      <c r="AT14" s="50">
        <f t="shared" si="19"/>
        <v>1894</v>
      </c>
      <c r="AU14" s="35">
        <f t="shared" si="20"/>
        <v>15</v>
      </c>
      <c r="AV14" s="14">
        <f t="shared" si="21"/>
        <v>7.9197465681098197E-3</v>
      </c>
      <c r="AW14" s="50">
        <v>1075</v>
      </c>
      <c r="AX14" s="44">
        <v>5</v>
      </c>
      <c r="AY14" s="14">
        <f t="shared" si="22"/>
        <v>4.6511627906976744E-3</v>
      </c>
      <c r="AZ14" s="50">
        <v>168</v>
      </c>
      <c r="BA14" s="44">
        <v>1</v>
      </c>
      <c r="BB14" s="14">
        <f t="shared" si="23"/>
        <v>5.9523809523809521E-3</v>
      </c>
      <c r="BC14" s="50">
        <v>150</v>
      </c>
      <c r="BD14" s="35">
        <v>3</v>
      </c>
      <c r="BE14" s="14">
        <f t="shared" si="24"/>
        <v>0.02</v>
      </c>
      <c r="BF14" s="50">
        <v>101</v>
      </c>
      <c r="BG14" s="44">
        <v>0</v>
      </c>
      <c r="BH14" s="14">
        <f t="shared" si="25"/>
        <v>0</v>
      </c>
      <c r="BI14" s="50">
        <f t="shared" si="26"/>
        <v>1494</v>
      </c>
      <c r="BJ14" s="35">
        <f t="shared" si="27"/>
        <v>9</v>
      </c>
      <c r="BK14" s="14">
        <f t="shared" si="28"/>
        <v>6.024096385542169E-3</v>
      </c>
      <c r="BL14" s="50">
        <v>734</v>
      </c>
      <c r="BM14" s="44">
        <v>0</v>
      </c>
      <c r="BN14" s="14">
        <f t="shared" si="29"/>
        <v>0</v>
      </c>
      <c r="BO14" s="50">
        <v>117</v>
      </c>
      <c r="BP14" s="44">
        <v>1</v>
      </c>
      <c r="BQ14" s="14">
        <f t="shared" si="30"/>
        <v>8.5470085470085479E-3</v>
      </c>
      <c r="BR14" s="50">
        <v>68</v>
      </c>
      <c r="BS14" s="35">
        <v>0</v>
      </c>
      <c r="BT14" s="14">
        <f t="shared" si="31"/>
        <v>0</v>
      </c>
      <c r="BU14" s="50">
        <v>102</v>
      </c>
      <c r="BV14" s="44">
        <v>0</v>
      </c>
      <c r="BW14" s="14">
        <f t="shared" si="32"/>
        <v>0</v>
      </c>
      <c r="BX14" s="50">
        <f t="shared" si="33"/>
        <v>1021</v>
      </c>
      <c r="BY14" s="35">
        <f t="shared" si="34"/>
        <v>1</v>
      </c>
      <c r="BZ14" s="14">
        <f t="shared" si="35"/>
        <v>9.7943192948090111E-4</v>
      </c>
      <c r="CA14" s="50">
        <v>321</v>
      </c>
      <c r="CB14" s="44">
        <v>0</v>
      </c>
      <c r="CC14" s="14">
        <f t="shared" si="36"/>
        <v>0</v>
      </c>
      <c r="CD14" s="50">
        <v>32</v>
      </c>
      <c r="CE14" s="44">
        <v>0</v>
      </c>
      <c r="CF14" s="14">
        <f t="shared" si="37"/>
        <v>0</v>
      </c>
      <c r="CG14" s="50">
        <v>36</v>
      </c>
      <c r="CH14" s="35">
        <v>1</v>
      </c>
      <c r="CI14" s="14">
        <f t="shared" si="38"/>
        <v>2.7777777777777776E-2</v>
      </c>
      <c r="CJ14" s="50">
        <v>92</v>
      </c>
      <c r="CK14" s="44">
        <v>0</v>
      </c>
      <c r="CL14" s="14">
        <f t="shared" si="39"/>
        <v>0</v>
      </c>
      <c r="CM14" s="50">
        <f t="shared" si="40"/>
        <v>481</v>
      </c>
      <c r="CN14" s="35">
        <f t="shared" si="41"/>
        <v>1</v>
      </c>
      <c r="CO14" s="14">
        <f t="shared" si="42"/>
        <v>2.0790020790020791E-3</v>
      </c>
      <c r="CP14" s="50">
        <v>121</v>
      </c>
      <c r="CQ14" s="44">
        <v>0</v>
      </c>
      <c r="CR14" s="14">
        <f t="shared" si="43"/>
        <v>0</v>
      </c>
      <c r="CS14" s="50">
        <v>9</v>
      </c>
      <c r="CT14" s="44">
        <v>0</v>
      </c>
      <c r="CU14" s="14">
        <f t="shared" si="44"/>
        <v>0</v>
      </c>
      <c r="CV14" s="50">
        <v>10</v>
      </c>
      <c r="CW14" s="35">
        <v>0</v>
      </c>
      <c r="CX14" s="14">
        <f t="shared" si="45"/>
        <v>0</v>
      </c>
      <c r="CY14" s="50">
        <v>56</v>
      </c>
      <c r="CZ14" s="44">
        <v>0</v>
      </c>
      <c r="DA14" s="14">
        <f t="shared" si="46"/>
        <v>0</v>
      </c>
      <c r="DB14" s="50">
        <f t="shared" si="47"/>
        <v>196</v>
      </c>
      <c r="DC14" s="35">
        <f t="shared" si="48"/>
        <v>0</v>
      </c>
      <c r="DD14" s="14">
        <f t="shared" si="49"/>
        <v>0</v>
      </c>
      <c r="DE14" s="50">
        <f t="shared" si="50"/>
        <v>3641</v>
      </c>
      <c r="DF14" s="44">
        <f t="shared" si="51"/>
        <v>12</v>
      </c>
      <c r="DG14" s="14">
        <f t="shared" si="82"/>
        <v>3.2957978577313925E-3</v>
      </c>
      <c r="DH14" s="50">
        <f t="shared" si="52"/>
        <v>580</v>
      </c>
      <c r="DI14" s="44">
        <f t="shared" si="53"/>
        <v>5</v>
      </c>
      <c r="DJ14" s="14">
        <f t="shared" si="83"/>
        <v>8.6206896551724137E-3</v>
      </c>
      <c r="DK14" s="50">
        <f t="shared" si="54"/>
        <v>509</v>
      </c>
      <c r="DL14" s="35">
        <f t="shared" si="55"/>
        <v>9</v>
      </c>
      <c r="DM14" s="14">
        <f t="shared" si="56"/>
        <v>1.768172888015717E-2</v>
      </c>
      <c r="DN14" s="50">
        <f t="shared" si="57"/>
        <v>387</v>
      </c>
      <c r="DO14" s="44">
        <f t="shared" si="58"/>
        <v>0</v>
      </c>
      <c r="DP14" s="14">
        <f t="shared" si="59"/>
        <v>0</v>
      </c>
      <c r="DQ14" s="50">
        <f t="shared" si="84"/>
        <v>5117</v>
      </c>
      <c r="DR14" s="35">
        <f t="shared" si="60"/>
        <v>26</v>
      </c>
      <c r="DS14" s="14">
        <f t="shared" si="85"/>
        <v>5.081102208325191E-3</v>
      </c>
      <c r="DU14" s="77" t="s">
        <v>40</v>
      </c>
      <c r="DV14" s="75">
        <f t="shared" si="61"/>
        <v>6.998697916666667E-3</v>
      </c>
      <c r="DW14" s="74"/>
      <c r="DX14" s="51" t="str">
        <f t="shared" si="62"/>
        <v>河南町</v>
      </c>
      <c r="DY14" s="43">
        <f t="shared" si="86"/>
        <v>1.4837819185645272E-2</v>
      </c>
      <c r="DZ14" s="43">
        <f t="shared" si="87"/>
        <v>1.4999999999999999E-2</v>
      </c>
      <c r="EA14" s="43">
        <f t="shared" si="0"/>
        <v>1.259899208063355E-2</v>
      </c>
      <c r="EB14" s="43">
        <f t="shared" si="63"/>
        <v>1.2999999999999999E-2</v>
      </c>
      <c r="EC14" s="92">
        <f t="shared" si="64"/>
        <v>0.2</v>
      </c>
      <c r="ED14" s="74"/>
      <c r="EE14" s="34" t="s">
        <v>40</v>
      </c>
      <c r="EF14" s="43">
        <f t="shared" si="65"/>
        <v>4.0432739591301494E-3</v>
      </c>
      <c r="EG14" s="43">
        <f t="shared" si="66"/>
        <v>4.0000000000000001E-3</v>
      </c>
      <c r="EH14" s="43">
        <f t="shared" si="67"/>
        <v>1.282051282051282E-2</v>
      </c>
      <c r="EI14" s="43">
        <f t="shared" si="68"/>
        <v>1.2999999999999999E-2</v>
      </c>
      <c r="EJ14" s="43">
        <f t="shared" si="69"/>
        <v>3.2659409020217731E-2</v>
      </c>
      <c r="EK14" s="43">
        <f t="shared" si="70"/>
        <v>3.3000000000000002E-2</v>
      </c>
      <c r="EM14" s="43">
        <f t="shared" si="71"/>
        <v>8.6223911663936698E-3</v>
      </c>
      <c r="EN14" s="43">
        <f t="shared" si="72"/>
        <v>8.9999999999999993E-3</v>
      </c>
      <c r="EO14" s="43">
        <f t="shared" si="73"/>
        <v>6.0169242942253792E-3</v>
      </c>
      <c r="EP14" s="43">
        <f t="shared" si="74"/>
        <v>6.0000000000000001E-3</v>
      </c>
      <c r="EQ14" s="92">
        <f t="shared" si="75"/>
        <v>0.29999999999999993</v>
      </c>
      <c r="ER14" s="43">
        <f t="shared" si="76"/>
        <v>4.5434080562951271E-3</v>
      </c>
      <c r="ES14" s="43">
        <f t="shared" si="77"/>
        <v>5.0000000000000001E-3</v>
      </c>
      <c r="ET14" s="43">
        <f t="shared" si="78"/>
        <v>1.6994682078983928E-2</v>
      </c>
      <c r="EU14" s="43">
        <f t="shared" si="79"/>
        <v>1.7000000000000001E-2</v>
      </c>
      <c r="EV14" s="43">
        <f t="shared" si="80"/>
        <v>2.9811388691793662E-2</v>
      </c>
      <c r="EW14" s="43">
        <f t="shared" si="81"/>
        <v>0.03</v>
      </c>
      <c r="EX14" s="36">
        <v>0</v>
      </c>
    </row>
    <row r="15" spans="2:154" s="13" customFormat="1" ht="13.5" customHeight="1">
      <c r="B15" s="52">
        <v>10</v>
      </c>
      <c r="C15" s="12" t="s">
        <v>52</v>
      </c>
      <c r="D15" s="50">
        <v>12</v>
      </c>
      <c r="E15" s="44">
        <v>1</v>
      </c>
      <c r="F15" s="14">
        <f t="shared" si="1"/>
        <v>8.3333333333333329E-2</v>
      </c>
      <c r="G15" s="50">
        <v>2</v>
      </c>
      <c r="H15" s="44">
        <v>0</v>
      </c>
      <c r="I15" s="14">
        <f t="shared" si="2"/>
        <v>0</v>
      </c>
      <c r="J15" s="50">
        <v>1</v>
      </c>
      <c r="K15" s="44">
        <v>0</v>
      </c>
      <c r="L15" s="14">
        <f t="shared" si="3"/>
        <v>0</v>
      </c>
      <c r="M15" s="50">
        <v>1</v>
      </c>
      <c r="N15" s="44">
        <v>0</v>
      </c>
      <c r="O15" s="14">
        <f t="shared" si="4"/>
        <v>0</v>
      </c>
      <c r="P15" s="50">
        <f t="shared" si="5"/>
        <v>16</v>
      </c>
      <c r="Q15" s="44">
        <f t="shared" si="6"/>
        <v>1</v>
      </c>
      <c r="R15" s="14">
        <f t="shared" si="7"/>
        <v>6.25E-2</v>
      </c>
      <c r="S15" s="50">
        <v>70</v>
      </c>
      <c r="T15" s="44">
        <v>1</v>
      </c>
      <c r="U15" s="14">
        <f t="shared" si="8"/>
        <v>1.4285714285714285E-2</v>
      </c>
      <c r="V15" s="50">
        <v>4</v>
      </c>
      <c r="W15" s="44">
        <v>0</v>
      </c>
      <c r="X15" s="14">
        <f t="shared" si="9"/>
        <v>0</v>
      </c>
      <c r="Y15" s="50">
        <v>1</v>
      </c>
      <c r="Z15" s="35">
        <v>0</v>
      </c>
      <c r="AA15" s="14">
        <f t="shared" si="10"/>
        <v>0</v>
      </c>
      <c r="AB15" s="50">
        <v>1</v>
      </c>
      <c r="AC15" s="44">
        <v>0</v>
      </c>
      <c r="AD15" s="14">
        <f t="shared" si="11"/>
        <v>0</v>
      </c>
      <c r="AE15" s="50">
        <f t="shared" si="12"/>
        <v>76</v>
      </c>
      <c r="AF15" s="35">
        <f t="shared" si="13"/>
        <v>1</v>
      </c>
      <c r="AG15" s="14">
        <f t="shared" si="14"/>
        <v>1.3157894736842105E-2</v>
      </c>
      <c r="AH15" s="50">
        <v>3475</v>
      </c>
      <c r="AI15" s="44">
        <v>8</v>
      </c>
      <c r="AJ15" s="14">
        <f t="shared" si="15"/>
        <v>2.3021582733812949E-3</v>
      </c>
      <c r="AK15" s="50">
        <v>747</v>
      </c>
      <c r="AL15" s="44">
        <v>4</v>
      </c>
      <c r="AM15" s="14">
        <f t="shared" si="16"/>
        <v>5.3547523427041497E-3</v>
      </c>
      <c r="AN15" s="50">
        <v>368</v>
      </c>
      <c r="AO15" s="44">
        <v>12</v>
      </c>
      <c r="AP15" s="14">
        <f t="shared" si="17"/>
        <v>3.2608695652173912E-2</v>
      </c>
      <c r="AQ15" s="50">
        <v>41</v>
      </c>
      <c r="AR15" s="44">
        <v>0</v>
      </c>
      <c r="AS15" s="14">
        <f t="shared" si="18"/>
        <v>0</v>
      </c>
      <c r="AT15" s="50">
        <f t="shared" si="19"/>
        <v>4631</v>
      </c>
      <c r="AU15" s="35">
        <f t="shared" si="20"/>
        <v>24</v>
      </c>
      <c r="AV15" s="14">
        <f t="shared" si="21"/>
        <v>5.1824659900669406E-3</v>
      </c>
      <c r="AW15" s="50">
        <v>3017</v>
      </c>
      <c r="AX15" s="44">
        <v>5</v>
      </c>
      <c r="AY15" s="14">
        <f t="shared" si="22"/>
        <v>1.6572754391779914E-3</v>
      </c>
      <c r="AZ15" s="50">
        <v>512</v>
      </c>
      <c r="BA15" s="44">
        <v>1</v>
      </c>
      <c r="BB15" s="14">
        <f t="shared" si="23"/>
        <v>1.953125E-3</v>
      </c>
      <c r="BC15" s="50">
        <v>188</v>
      </c>
      <c r="BD15" s="35">
        <v>1</v>
      </c>
      <c r="BE15" s="14">
        <f t="shared" si="24"/>
        <v>5.3191489361702126E-3</v>
      </c>
      <c r="BF15" s="50">
        <v>72</v>
      </c>
      <c r="BG15" s="44">
        <v>0</v>
      </c>
      <c r="BH15" s="14">
        <f t="shared" si="25"/>
        <v>0</v>
      </c>
      <c r="BI15" s="50">
        <f t="shared" si="26"/>
        <v>3789</v>
      </c>
      <c r="BJ15" s="35">
        <f t="shared" si="27"/>
        <v>7</v>
      </c>
      <c r="BK15" s="14">
        <f t="shared" si="28"/>
        <v>1.8474531538664556E-3</v>
      </c>
      <c r="BL15" s="50">
        <v>1958</v>
      </c>
      <c r="BM15" s="44">
        <v>2</v>
      </c>
      <c r="BN15" s="14">
        <f t="shared" si="29"/>
        <v>1.0214504596527069E-3</v>
      </c>
      <c r="BO15" s="50">
        <v>342</v>
      </c>
      <c r="BP15" s="44">
        <v>0</v>
      </c>
      <c r="BQ15" s="14">
        <f t="shared" si="30"/>
        <v>0</v>
      </c>
      <c r="BR15" s="50">
        <v>75</v>
      </c>
      <c r="BS15" s="35">
        <v>0</v>
      </c>
      <c r="BT15" s="14">
        <f t="shared" si="31"/>
        <v>0</v>
      </c>
      <c r="BU15" s="50">
        <v>98</v>
      </c>
      <c r="BV15" s="44">
        <v>0</v>
      </c>
      <c r="BW15" s="14">
        <f t="shared" si="32"/>
        <v>0</v>
      </c>
      <c r="BX15" s="50">
        <f t="shared" si="33"/>
        <v>2473</v>
      </c>
      <c r="BY15" s="35">
        <f t="shared" si="34"/>
        <v>2</v>
      </c>
      <c r="BZ15" s="14">
        <f t="shared" si="35"/>
        <v>8.0873433077234124E-4</v>
      </c>
      <c r="CA15" s="50">
        <v>788</v>
      </c>
      <c r="CB15" s="44">
        <v>0</v>
      </c>
      <c r="CC15" s="14">
        <f t="shared" si="36"/>
        <v>0</v>
      </c>
      <c r="CD15" s="50">
        <v>145</v>
      </c>
      <c r="CE15" s="44">
        <v>0</v>
      </c>
      <c r="CF15" s="14">
        <f t="shared" si="37"/>
        <v>0</v>
      </c>
      <c r="CG15" s="50">
        <v>32</v>
      </c>
      <c r="CH15" s="35">
        <v>0</v>
      </c>
      <c r="CI15" s="14">
        <f t="shared" si="38"/>
        <v>0</v>
      </c>
      <c r="CJ15" s="50">
        <v>118</v>
      </c>
      <c r="CK15" s="44">
        <v>0</v>
      </c>
      <c r="CL15" s="14">
        <f t="shared" si="39"/>
        <v>0</v>
      </c>
      <c r="CM15" s="50">
        <f t="shared" si="40"/>
        <v>1083</v>
      </c>
      <c r="CN15" s="35">
        <f t="shared" si="41"/>
        <v>0</v>
      </c>
      <c r="CO15" s="14">
        <f t="shared" si="42"/>
        <v>0</v>
      </c>
      <c r="CP15" s="50">
        <v>237</v>
      </c>
      <c r="CQ15" s="44">
        <v>0</v>
      </c>
      <c r="CR15" s="14">
        <f t="shared" si="43"/>
        <v>0</v>
      </c>
      <c r="CS15" s="50">
        <v>34</v>
      </c>
      <c r="CT15" s="44">
        <v>0</v>
      </c>
      <c r="CU15" s="14">
        <f t="shared" si="44"/>
        <v>0</v>
      </c>
      <c r="CV15" s="50">
        <v>7</v>
      </c>
      <c r="CW15" s="35">
        <v>0</v>
      </c>
      <c r="CX15" s="14">
        <f t="shared" si="45"/>
        <v>0</v>
      </c>
      <c r="CY15" s="50">
        <v>109</v>
      </c>
      <c r="CZ15" s="44">
        <v>0</v>
      </c>
      <c r="DA15" s="14">
        <f t="shared" si="46"/>
        <v>0</v>
      </c>
      <c r="DB15" s="50">
        <f t="shared" si="47"/>
        <v>387</v>
      </c>
      <c r="DC15" s="35">
        <f t="shared" si="48"/>
        <v>0</v>
      </c>
      <c r="DD15" s="14">
        <f t="shared" si="49"/>
        <v>0</v>
      </c>
      <c r="DE15" s="50">
        <f t="shared" si="50"/>
        <v>9557</v>
      </c>
      <c r="DF15" s="44">
        <f t="shared" si="51"/>
        <v>17</v>
      </c>
      <c r="DG15" s="14">
        <f t="shared" si="82"/>
        <v>1.7788008789369049E-3</v>
      </c>
      <c r="DH15" s="50">
        <f t="shared" si="52"/>
        <v>1786</v>
      </c>
      <c r="DI15" s="44">
        <f t="shared" si="53"/>
        <v>5</v>
      </c>
      <c r="DJ15" s="14">
        <f t="shared" si="83"/>
        <v>2.7995520716685329E-3</v>
      </c>
      <c r="DK15" s="50">
        <f t="shared" si="54"/>
        <v>672</v>
      </c>
      <c r="DL15" s="35">
        <f t="shared" si="55"/>
        <v>13</v>
      </c>
      <c r="DM15" s="14">
        <f t="shared" si="56"/>
        <v>1.9345238095238096E-2</v>
      </c>
      <c r="DN15" s="50">
        <f t="shared" si="57"/>
        <v>440</v>
      </c>
      <c r="DO15" s="44">
        <f t="shared" si="58"/>
        <v>0</v>
      </c>
      <c r="DP15" s="14">
        <f t="shared" si="59"/>
        <v>0</v>
      </c>
      <c r="DQ15" s="50">
        <f t="shared" si="84"/>
        <v>12455</v>
      </c>
      <c r="DR15" s="35">
        <f t="shared" si="60"/>
        <v>35</v>
      </c>
      <c r="DS15" s="14">
        <f t="shared" si="85"/>
        <v>2.8101164191087916E-3</v>
      </c>
      <c r="DU15" s="77" t="s">
        <v>11</v>
      </c>
      <c r="DV15" s="75">
        <f t="shared" si="61"/>
        <v>4.5578052414760274E-3</v>
      </c>
      <c r="DW15" s="74"/>
      <c r="DX15" s="51" t="str">
        <f t="shared" si="62"/>
        <v>交野市</v>
      </c>
      <c r="DY15" s="43">
        <f t="shared" si="86"/>
        <v>1.4723343623842318E-2</v>
      </c>
      <c r="DZ15" s="43">
        <f t="shared" si="87"/>
        <v>1.4999999999999999E-2</v>
      </c>
      <c r="EA15" s="43">
        <f t="shared" si="0"/>
        <v>1.1121254875923314E-2</v>
      </c>
      <c r="EB15" s="43">
        <f t="shared" si="63"/>
        <v>1.0999999999999999E-2</v>
      </c>
      <c r="EC15" s="92">
        <f t="shared" si="64"/>
        <v>0.4</v>
      </c>
      <c r="ED15" s="74"/>
      <c r="EE15" s="34" t="s">
        <v>11</v>
      </c>
      <c r="EF15" s="43">
        <f t="shared" si="65"/>
        <v>1.952339936836061E-3</v>
      </c>
      <c r="EG15" s="43">
        <f t="shared" si="66"/>
        <v>2E-3</v>
      </c>
      <c r="EH15" s="43">
        <f t="shared" si="67"/>
        <v>9.9577549788774887E-3</v>
      </c>
      <c r="EI15" s="43">
        <f t="shared" si="68"/>
        <v>0.01</v>
      </c>
      <c r="EJ15" s="43">
        <f t="shared" si="69"/>
        <v>2.784048156508653E-2</v>
      </c>
      <c r="EK15" s="43">
        <f t="shared" si="70"/>
        <v>2.8000000000000001E-2</v>
      </c>
      <c r="EM15" s="43">
        <f t="shared" si="71"/>
        <v>8.6223911663936698E-3</v>
      </c>
      <c r="EN15" s="43">
        <f t="shared" si="72"/>
        <v>8.9999999999999993E-3</v>
      </c>
      <c r="EO15" s="43">
        <f t="shared" si="73"/>
        <v>6.0169242942253792E-3</v>
      </c>
      <c r="EP15" s="43">
        <f t="shared" si="74"/>
        <v>6.0000000000000001E-3</v>
      </c>
      <c r="EQ15" s="92">
        <f t="shared" si="75"/>
        <v>0.29999999999999993</v>
      </c>
      <c r="ER15" s="43">
        <f t="shared" si="76"/>
        <v>4.5434080562951271E-3</v>
      </c>
      <c r="ES15" s="43">
        <f t="shared" si="77"/>
        <v>5.0000000000000001E-3</v>
      </c>
      <c r="ET15" s="43">
        <f t="shared" si="78"/>
        <v>1.6994682078983928E-2</v>
      </c>
      <c r="EU15" s="43">
        <f t="shared" si="79"/>
        <v>1.7000000000000001E-2</v>
      </c>
      <c r="EV15" s="43">
        <f t="shared" si="80"/>
        <v>2.9811388691793662E-2</v>
      </c>
      <c r="EW15" s="43">
        <f t="shared" si="81"/>
        <v>0.03</v>
      </c>
      <c r="EX15" s="36">
        <v>0</v>
      </c>
    </row>
    <row r="16" spans="2:154" s="13" customFormat="1" ht="13.5" customHeight="1">
      <c r="B16" s="52">
        <v>11</v>
      </c>
      <c r="C16" s="12" t="s">
        <v>53</v>
      </c>
      <c r="D16" s="50">
        <v>41</v>
      </c>
      <c r="E16" s="44">
        <v>1</v>
      </c>
      <c r="F16" s="14">
        <f t="shared" si="1"/>
        <v>2.4390243902439025E-2</v>
      </c>
      <c r="G16" s="50">
        <v>2</v>
      </c>
      <c r="H16" s="44">
        <v>0</v>
      </c>
      <c r="I16" s="14">
        <f t="shared" si="2"/>
        <v>0</v>
      </c>
      <c r="J16" s="50">
        <v>1</v>
      </c>
      <c r="K16" s="44">
        <v>0</v>
      </c>
      <c r="L16" s="14">
        <f t="shared" si="3"/>
        <v>0</v>
      </c>
      <c r="M16" s="50">
        <v>0</v>
      </c>
      <c r="N16" s="44">
        <v>0</v>
      </c>
      <c r="O16" s="14" t="str">
        <f t="shared" si="4"/>
        <v>-</v>
      </c>
      <c r="P16" s="50">
        <f t="shared" si="5"/>
        <v>44</v>
      </c>
      <c r="Q16" s="44">
        <f t="shared" si="6"/>
        <v>1</v>
      </c>
      <c r="R16" s="14">
        <f t="shared" si="7"/>
        <v>2.2727272727272728E-2</v>
      </c>
      <c r="S16" s="50">
        <v>106</v>
      </c>
      <c r="T16" s="44">
        <v>0</v>
      </c>
      <c r="U16" s="14">
        <f t="shared" si="8"/>
        <v>0</v>
      </c>
      <c r="V16" s="50">
        <v>13</v>
      </c>
      <c r="W16" s="44">
        <v>0</v>
      </c>
      <c r="X16" s="14">
        <f t="shared" si="9"/>
        <v>0</v>
      </c>
      <c r="Y16" s="50">
        <v>1</v>
      </c>
      <c r="Z16" s="35">
        <v>0</v>
      </c>
      <c r="AA16" s="14">
        <f t="shared" si="10"/>
        <v>0</v>
      </c>
      <c r="AB16" s="50">
        <v>3</v>
      </c>
      <c r="AC16" s="44">
        <v>0</v>
      </c>
      <c r="AD16" s="14">
        <f t="shared" si="11"/>
        <v>0</v>
      </c>
      <c r="AE16" s="50">
        <f t="shared" si="12"/>
        <v>123</v>
      </c>
      <c r="AF16" s="35">
        <f t="shared" si="13"/>
        <v>0</v>
      </c>
      <c r="AG16" s="14">
        <f t="shared" si="14"/>
        <v>0</v>
      </c>
      <c r="AH16" s="50">
        <v>5675</v>
      </c>
      <c r="AI16" s="44">
        <v>37</v>
      </c>
      <c r="AJ16" s="14">
        <f t="shared" si="15"/>
        <v>6.5198237885462553E-3</v>
      </c>
      <c r="AK16" s="50">
        <v>1154</v>
      </c>
      <c r="AL16" s="44">
        <v>20</v>
      </c>
      <c r="AM16" s="14">
        <f t="shared" si="16"/>
        <v>1.7331022530329289E-2</v>
      </c>
      <c r="AN16" s="50">
        <v>579</v>
      </c>
      <c r="AO16" s="44">
        <v>13</v>
      </c>
      <c r="AP16" s="14">
        <f t="shared" si="17"/>
        <v>2.2452504317789293E-2</v>
      </c>
      <c r="AQ16" s="50">
        <v>62</v>
      </c>
      <c r="AR16" s="44">
        <v>0</v>
      </c>
      <c r="AS16" s="14">
        <f t="shared" si="18"/>
        <v>0</v>
      </c>
      <c r="AT16" s="50">
        <f t="shared" si="19"/>
        <v>7470</v>
      </c>
      <c r="AU16" s="35">
        <f t="shared" si="20"/>
        <v>70</v>
      </c>
      <c r="AV16" s="14">
        <f t="shared" si="21"/>
        <v>9.3708165997322627E-3</v>
      </c>
      <c r="AW16" s="50">
        <v>5187</v>
      </c>
      <c r="AX16" s="44">
        <v>22</v>
      </c>
      <c r="AY16" s="14">
        <f t="shared" si="22"/>
        <v>4.2413726624252936E-3</v>
      </c>
      <c r="AZ16" s="50">
        <v>863</v>
      </c>
      <c r="BA16" s="44">
        <v>15</v>
      </c>
      <c r="BB16" s="14">
        <f t="shared" si="23"/>
        <v>1.7381228273464659E-2</v>
      </c>
      <c r="BC16" s="50">
        <v>349</v>
      </c>
      <c r="BD16" s="35">
        <v>7</v>
      </c>
      <c r="BE16" s="14">
        <f t="shared" si="24"/>
        <v>2.0057306590257881E-2</v>
      </c>
      <c r="BF16" s="50">
        <v>222</v>
      </c>
      <c r="BG16" s="44">
        <v>0</v>
      </c>
      <c r="BH16" s="14">
        <f t="shared" si="25"/>
        <v>0</v>
      </c>
      <c r="BI16" s="50">
        <f t="shared" si="26"/>
        <v>6621</v>
      </c>
      <c r="BJ16" s="35">
        <f t="shared" si="27"/>
        <v>44</v>
      </c>
      <c r="BK16" s="14">
        <f t="shared" si="28"/>
        <v>6.64552182449781E-3</v>
      </c>
      <c r="BL16" s="50">
        <v>3227</v>
      </c>
      <c r="BM16" s="44">
        <v>1</v>
      </c>
      <c r="BN16" s="14">
        <f t="shared" si="29"/>
        <v>3.0988534242330339E-4</v>
      </c>
      <c r="BO16" s="50">
        <v>597</v>
      </c>
      <c r="BP16" s="44">
        <v>1</v>
      </c>
      <c r="BQ16" s="14">
        <f t="shared" si="30"/>
        <v>1.6750418760469012E-3</v>
      </c>
      <c r="BR16" s="50">
        <v>159</v>
      </c>
      <c r="BS16" s="35">
        <v>1</v>
      </c>
      <c r="BT16" s="14">
        <f t="shared" si="31"/>
        <v>6.2893081761006293E-3</v>
      </c>
      <c r="BU16" s="50">
        <v>191</v>
      </c>
      <c r="BV16" s="44">
        <v>0</v>
      </c>
      <c r="BW16" s="14">
        <f t="shared" si="32"/>
        <v>0</v>
      </c>
      <c r="BX16" s="50">
        <f t="shared" si="33"/>
        <v>4174</v>
      </c>
      <c r="BY16" s="35">
        <f t="shared" si="34"/>
        <v>3</v>
      </c>
      <c r="BZ16" s="14">
        <f t="shared" si="35"/>
        <v>7.1873502635361761E-4</v>
      </c>
      <c r="CA16" s="50">
        <v>1456</v>
      </c>
      <c r="CB16" s="44">
        <v>1</v>
      </c>
      <c r="CC16" s="14">
        <f t="shared" si="36"/>
        <v>6.8681318681318687E-4</v>
      </c>
      <c r="CD16" s="50">
        <v>275</v>
      </c>
      <c r="CE16" s="44">
        <v>0</v>
      </c>
      <c r="CF16" s="14">
        <f t="shared" si="37"/>
        <v>0</v>
      </c>
      <c r="CG16" s="50">
        <v>89</v>
      </c>
      <c r="CH16" s="35">
        <v>0</v>
      </c>
      <c r="CI16" s="14">
        <f t="shared" si="38"/>
        <v>0</v>
      </c>
      <c r="CJ16" s="50">
        <v>194</v>
      </c>
      <c r="CK16" s="44">
        <v>0</v>
      </c>
      <c r="CL16" s="14">
        <f t="shared" si="39"/>
        <v>0</v>
      </c>
      <c r="CM16" s="50">
        <f t="shared" si="40"/>
        <v>2014</v>
      </c>
      <c r="CN16" s="35">
        <f t="shared" si="41"/>
        <v>1</v>
      </c>
      <c r="CO16" s="14">
        <f t="shared" si="42"/>
        <v>4.965243296921549E-4</v>
      </c>
      <c r="CP16" s="50">
        <v>398</v>
      </c>
      <c r="CQ16" s="44">
        <v>0</v>
      </c>
      <c r="CR16" s="14">
        <f t="shared" si="43"/>
        <v>0</v>
      </c>
      <c r="CS16" s="50">
        <v>61</v>
      </c>
      <c r="CT16" s="44">
        <v>0</v>
      </c>
      <c r="CU16" s="14">
        <f t="shared" si="44"/>
        <v>0</v>
      </c>
      <c r="CV16" s="50">
        <v>27</v>
      </c>
      <c r="CW16" s="35">
        <v>0</v>
      </c>
      <c r="CX16" s="14">
        <f t="shared" si="45"/>
        <v>0</v>
      </c>
      <c r="CY16" s="50">
        <v>162</v>
      </c>
      <c r="CZ16" s="44">
        <v>0</v>
      </c>
      <c r="DA16" s="14">
        <f t="shared" si="46"/>
        <v>0</v>
      </c>
      <c r="DB16" s="50">
        <f t="shared" si="47"/>
        <v>648</v>
      </c>
      <c r="DC16" s="35">
        <f t="shared" si="48"/>
        <v>0</v>
      </c>
      <c r="DD16" s="14">
        <f t="shared" si="49"/>
        <v>0</v>
      </c>
      <c r="DE16" s="50">
        <f t="shared" si="50"/>
        <v>16090</v>
      </c>
      <c r="DF16" s="44">
        <f t="shared" si="51"/>
        <v>62</v>
      </c>
      <c r="DG16" s="14">
        <f t="shared" si="82"/>
        <v>3.8533250466128029E-3</v>
      </c>
      <c r="DH16" s="50">
        <f t="shared" si="52"/>
        <v>2965</v>
      </c>
      <c r="DI16" s="44">
        <f t="shared" si="53"/>
        <v>36</v>
      </c>
      <c r="DJ16" s="14">
        <f t="shared" si="83"/>
        <v>1.2141652613827993E-2</v>
      </c>
      <c r="DK16" s="50">
        <f t="shared" si="54"/>
        <v>1205</v>
      </c>
      <c r="DL16" s="35">
        <f t="shared" si="55"/>
        <v>21</v>
      </c>
      <c r="DM16" s="14">
        <f t="shared" si="56"/>
        <v>1.7427385892116183E-2</v>
      </c>
      <c r="DN16" s="50">
        <f t="shared" si="57"/>
        <v>834</v>
      </c>
      <c r="DO16" s="44">
        <f t="shared" si="58"/>
        <v>0</v>
      </c>
      <c r="DP16" s="14">
        <f t="shared" si="59"/>
        <v>0</v>
      </c>
      <c r="DQ16" s="50">
        <f t="shared" si="84"/>
        <v>21094</v>
      </c>
      <c r="DR16" s="35">
        <f t="shared" si="60"/>
        <v>119</v>
      </c>
      <c r="DS16" s="14">
        <f t="shared" si="85"/>
        <v>5.6414146202711669E-3</v>
      </c>
      <c r="DU16" s="77" t="s">
        <v>12</v>
      </c>
      <c r="DV16" s="75">
        <f t="shared" si="61"/>
        <v>1.0615814800364156E-2</v>
      </c>
      <c r="DW16" s="74"/>
      <c r="DX16" s="51" t="str">
        <f t="shared" si="62"/>
        <v>富田林市</v>
      </c>
      <c r="DY16" s="43">
        <f t="shared" si="86"/>
        <v>1.4471939902783915E-2</v>
      </c>
      <c r="DZ16" s="43">
        <f t="shared" si="87"/>
        <v>1.4E-2</v>
      </c>
      <c r="EA16" s="43">
        <f t="shared" si="0"/>
        <v>1.2732558139534883E-2</v>
      </c>
      <c r="EB16" s="43">
        <f t="shared" si="63"/>
        <v>1.2999999999999999E-2</v>
      </c>
      <c r="EC16" s="92">
        <f t="shared" si="64"/>
        <v>0.10000000000000009</v>
      </c>
      <c r="ED16" s="74"/>
      <c r="EE16" s="34" t="s">
        <v>12</v>
      </c>
      <c r="EF16" s="43">
        <f t="shared" si="65"/>
        <v>3.5997830267764683E-3</v>
      </c>
      <c r="EG16" s="43">
        <f t="shared" si="66"/>
        <v>4.0000000000000001E-3</v>
      </c>
      <c r="EH16" s="43">
        <f t="shared" si="67"/>
        <v>1.853731141330086E-2</v>
      </c>
      <c r="EI16" s="43">
        <f t="shared" si="68"/>
        <v>1.9E-2</v>
      </c>
      <c r="EJ16" s="43">
        <f t="shared" si="69"/>
        <v>4.5922406967537611E-2</v>
      </c>
      <c r="EK16" s="43">
        <f t="shared" si="70"/>
        <v>4.5999999999999999E-2</v>
      </c>
      <c r="EM16" s="43">
        <f t="shared" si="71"/>
        <v>8.6223911663936698E-3</v>
      </c>
      <c r="EN16" s="43">
        <f t="shared" si="72"/>
        <v>8.9999999999999993E-3</v>
      </c>
      <c r="EO16" s="43">
        <f t="shared" si="73"/>
        <v>6.0169242942253792E-3</v>
      </c>
      <c r="EP16" s="43">
        <f t="shared" si="74"/>
        <v>6.0000000000000001E-3</v>
      </c>
      <c r="EQ16" s="92">
        <f t="shared" si="75"/>
        <v>0.29999999999999993</v>
      </c>
      <c r="ER16" s="43">
        <f t="shared" si="76"/>
        <v>4.5434080562951271E-3</v>
      </c>
      <c r="ES16" s="43">
        <f t="shared" si="77"/>
        <v>5.0000000000000001E-3</v>
      </c>
      <c r="ET16" s="43">
        <f t="shared" si="78"/>
        <v>1.6994682078983928E-2</v>
      </c>
      <c r="EU16" s="43">
        <f t="shared" si="79"/>
        <v>1.7000000000000001E-2</v>
      </c>
      <c r="EV16" s="43">
        <f t="shared" si="80"/>
        <v>2.9811388691793662E-2</v>
      </c>
      <c r="EW16" s="43">
        <f t="shared" si="81"/>
        <v>0.03</v>
      </c>
      <c r="EX16" s="36">
        <v>0</v>
      </c>
    </row>
    <row r="17" spans="2:154" s="13" customFormat="1" ht="13.5" customHeight="1">
      <c r="B17" s="52">
        <v>12</v>
      </c>
      <c r="C17" s="12" t="s">
        <v>113</v>
      </c>
      <c r="D17" s="50">
        <v>17</v>
      </c>
      <c r="E17" s="44">
        <v>0</v>
      </c>
      <c r="F17" s="14">
        <f t="shared" si="1"/>
        <v>0</v>
      </c>
      <c r="G17" s="50">
        <v>2</v>
      </c>
      <c r="H17" s="44">
        <v>0</v>
      </c>
      <c r="I17" s="14">
        <f t="shared" si="2"/>
        <v>0</v>
      </c>
      <c r="J17" s="50">
        <v>0</v>
      </c>
      <c r="K17" s="44">
        <v>0</v>
      </c>
      <c r="L17" s="14" t="str">
        <f t="shared" si="3"/>
        <v>-</v>
      </c>
      <c r="M17" s="50">
        <v>3</v>
      </c>
      <c r="N17" s="44">
        <v>0</v>
      </c>
      <c r="O17" s="14">
        <f t="shared" si="4"/>
        <v>0</v>
      </c>
      <c r="P17" s="50">
        <f t="shared" si="5"/>
        <v>22</v>
      </c>
      <c r="Q17" s="44">
        <f t="shared" si="6"/>
        <v>0</v>
      </c>
      <c r="R17" s="14">
        <f t="shared" si="7"/>
        <v>0</v>
      </c>
      <c r="S17" s="50">
        <v>61</v>
      </c>
      <c r="T17" s="44">
        <v>0</v>
      </c>
      <c r="U17" s="14">
        <f t="shared" si="8"/>
        <v>0</v>
      </c>
      <c r="V17" s="50">
        <v>3</v>
      </c>
      <c r="W17" s="44">
        <v>0</v>
      </c>
      <c r="X17" s="14">
        <f t="shared" si="9"/>
        <v>0</v>
      </c>
      <c r="Y17" s="50">
        <v>1</v>
      </c>
      <c r="Z17" s="35">
        <v>0</v>
      </c>
      <c r="AA17" s="14">
        <f t="shared" si="10"/>
        <v>0</v>
      </c>
      <c r="AB17" s="50">
        <v>7</v>
      </c>
      <c r="AC17" s="44">
        <v>0</v>
      </c>
      <c r="AD17" s="14">
        <f t="shared" si="11"/>
        <v>0</v>
      </c>
      <c r="AE17" s="50">
        <f t="shared" si="12"/>
        <v>72</v>
      </c>
      <c r="AF17" s="35">
        <f t="shared" si="13"/>
        <v>0</v>
      </c>
      <c r="AG17" s="14">
        <f t="shared" si="14"/>
        <v>0</v>
      </c>
      <c r="AH17" s="50">
        <v>2706</v>
      </c>
      <c r="AI17" s="44">
        <v>21</v>
      </c>
      <c r="AJ17" s="14">
        <f t="shared" si="15"/>
        <v>7.7605321507760536E-3</v>
      </c>
      <c r="AK17" s="50">
        <v>556</v>
      </c>
      <c r="AL17" s="44">
        <v>10</v>
      </c>
      <c r="AM17" s="14">
        <f t="shared" si="16"/>
        <v>1.7985611510791366E-2</v>
      </c>
      <c r="AN17" s="50">
        <v>359</v>
      </c>
      <c r="AO17" s="44">
        <v>7</v>
      </c>
      <c r="AP17" s="14">
        <f t="shared" si="17"/>
        <v>1.9498607242339833E-2</v>
      </c>
      <c r="AQ17" s="50">
        <v>46</v>
      </c>
      <c r="AR17" s="44">
        <v>0</v>
      </c>
      <c r="AS17" s="14">
        <f t="shared" si="18"/>
        <v>0</v>
      </c>
      <c r="AT17" s="50">
        <f t="shared" si="19"/>
        <v>3667</v>
      </c>
      <c r="AU17" s="35">
        <f t="shared" si="20"/>
        <v>38</v>
      </c>
      <c r="AV17" s="14">
        <f t="shared" si="21"/>
        <v>1.0362694300518135E-2</v>
      </c>
      <c r="AW17" s="50">
        <v>2316</v>
      </c>
      <c r="AX17" s="44">
        <v>18</v>
      </c>
      <c r="AY17" s="14">
        <f t="shared" si="22"/>
        <v>7.7720207253886009E-3</v>
      </c>
      <c r="AZ17" s="50">
        <v>397</v>
      </c>
      <c r="BA17" s="44">
        <v>5</v>
      </c>
      <c r="BB17" s="14">
        <f t="shared" si="23"/>
        <v>1.2594458438287154E-2</v>
      </c>
      <c r="BC17" s="50">
        <v>218</v>
      </c>
      <c r="BD17" s="35">
        <v>4</v>
      </c>
      <c r="BE17" s="14">
        <f t="shared" si="24"/>
        <v>1.834862385321101E-2</v>
      </c>
      <c r="BF17" s="50">
        <v>118</v>
      </c>
      <c r="BG17" s="44">
        <v>0</v>
      </c>
      <c r="BH17" s="14">
        <f t="shared" si="25"/>
        <v>0</v>
      </c>
      <c r="BI17" s="50">
        <f t="shared" si="26"/>
        <v>3049</v>
      </c>
      <c r="BJ17" s="35">
        <f t="shared" si="27"/>
        <v>27</v>
      </c>
      <c r="BK17" s="14">
        <f t="shared" si="28"/>
        <v>8.8553624139061995E-3</v>
      </c>
      <c r="BL17" s="50">
        <v>1835</v>
      </c>
      <c r="BM17" s="44">
        <v>1</v>
      </c>
      <c r="BN17" s="14">
        <f t="shared" si="29"/>
        <v>5.4495912806539512E-4</v>
      </c>
      <c r="BO17" s="50">
        <v>263</v>
      </c>
      <c r="BP17" s="44">
        <v>7</v>
      </c>
      <c r="BQ17" s="14">
        <f t="shared" si="30"/>
        <v>2.6615969581749048E-2</v>
      </c>
      <c r="BR17" s="50">
        <v>97</v>
      </c>
      <c r="BS17" s="35">
        <v>1</v>
      </c>
      <c r="BT17" s="14">
        <f t="shared" si="31"/>
        <v>1.0309278350515464E-2</v>
      </c>
      <c r="BU17" s="50">
        <v>135</v>
      </c>
      <c r="BV17" s="44">
        <v>0</v>
      </c>
      <c r="BW17" s="14">
        <f t="shared" si="32"/>
        <v>0</v>
      </c>
      <c r="BX17" s="50">
        <f t="shared" si="33"/>
        <v>2330</v>
      </c>
      <c r="BY17" s="35">
        <f t="shared" si="34"/>
        <v>9</v>
      </c>
      <c r="BZ17" s="14">
        <f t="shared" si="35"/>
        <v>3.8626609442060085E-3</v>
      </c>
      <c r="CA17" s="50">
        <v>832</v>
      </c>
      <c r="CB17" s="44">
        <v>0</v>
      </c>
      <c r="CC17" s="14">
        <f t="shared" si="36"/>
        <v>0</v>
      </c>
      <c r="CD17" s="50">
        <v>138</v>
      </c>
      <c r="CE17" s="44">
        <v>1</v>
      </c>
      <c r="CF17" s="14">
        <f t="shared" si="37"/>
        <v>7.246376811594203E-3</v>
      </c>
      <c r="CG17" s="50">
        <v>53</v>
      </c>
      <c r="CH17" s="35">
        <v>2</v>
      </c>
      <c r="CI17" s="14">
        <f t="shared" si="38"/>
        <v>3.7735849056603772E-2</v>
      </c>
      <c r="CJ17" s="50">
        <v>133</v>
      </c>
      <c r="CK17" s="44">
        <v>1</v>
      </c>
      <c r="CL17" s="14">
        <f t="shared" si="39"/>
        <v>7.5187969924812026E-3</v>
      </c>
      <c r="CM17" s="50">
        <f t="shared" si="40"/>
        <v>1156</v>
      </c>
      <c r="CN17" s="35">
        <f t="shared" si="41"/>
        <v>4</v>
      </c>
      <c r="CO17" s="14">
        <f t="shared" si="42"/>
        <v>3.4602076124567475E-3</v>
      </c>
      <c r="CP17" s="50">
        <v>288</v>
      </c>
      <c r="CQ17" s="44">
        <v>0</v>
      </c>
      <c r="CR17" s="14">
        <f t="shared" si="43"/>
        <v>0</v>
      </c>
      <c r="CS17" s="50">
        <v>22</v>
      </c>
      <c r="CT17" s="44">
        <v>0</v>
      </c>
      <c r="CU17" s="14">
        <f t="shared" si="44"/>
        <v>0</v>
      </c>
      <c r="CV17" s="50">
        <v>19</v>
      </c>
      <c r="CW17" s="35">
        <v>0</v>
      </c>
      <c r="CX17" s="14">
        <f t="shared" si="45"/>
        <v>0</v>
      </c>
      <c r="CY17" s="50">
        <v>126</v>
      </c>
      <c r="CZ17" s="44">
        <v>0</v>
      </c>
      <c r="DA17" s="14">
        <f t="shared" si="46"/>
        <v>0</v>
      </c>
      <c r="DB17" s="50">
        <f t="shared" si="47"/>
        <v>455</v>
      </c>
      <c r="DC17" s="35">
        <f t="shared" si="48"/>
        <v>0</v>
      </c>
      <c r="DD17" s="14">
        <f t="shared" si="49"/>
        <v>0</v>
      </c>
      <c r="DE17" s="50">
        <f t="shared" si="50"/>
        <v>8055</v>
      </c>
      <c r="DF17" s="44">
        <f t="shared" si="51"/>
        <v>40</v>
      </c>
      <c r="DG17" s="14">
        <f t="shared" si="82"/>
        <v>4.9658597144630664E-3</v>
      </c>
      <c r="DH17" s="50">
        <f t="shared" si="52"/>
        <v>1381</v>
      </c>
      <c r="DI17" s="44">
        <f t="shared" si="53"/>
        <v>23</v>
      </c>
      <c r="DJ17" s="14">
        <f t="shared" si="83"/>
        <v>1.66545981173063E-2</v>
      </c>
      <c r="DK17" s="50">
        <f t="shared" si="54"/>
        <v>747</v>
      </c>
      <c r="DL17" s="35">
        <f t="shared" si="55"/>
        <v>14</v>
      </c>
      <c r="DM17" s="14">
        <f t="shared" si="56"/>
        <v>1.8741633199464525E-2</v>
      </c>
      <c r="DN17" s="50">
        <f t="shared" si="57"/>
        <v>568</v>
      </c>
      <c r="DO17" s="44">
        <f t="shared" si="58"/>
        <v>1</v>
      </c>
      <c r="DP17" s="14">
        <f t="shared" si="59"/>
        <v>1.7605633802816902E-3</v>
      </c>
      <c r="DQ17" s="50">
        <f t="shared" si="84"/>
        <v>10751</v>
      </c>
      <c r="DR17" s="35">
        <f t="shared" si="60"/>
        <v>78</v>
      </c>
      <c r="DS17" s="14">
        <f t="shared" si="85"/>
        <v>7.2551390568319227E-3</v>
      </c>
      <c r="DU17" s="77" t="s">
        <v>8</v>
      </c>
      <c r="DV17" s="75">
        <f t="shared" si="61"/>
        <v>5.6163326146557004E-3</v>
      </c>
      <c r="DW17" s="74"/>
      <c r="DX17" s="51" t="str">
        <f t="shared" si="62"/>
        <v>大東市</v>
      </c>
      <c r="DY17" s="43">
        <f t="shared" si="86"/>
        <v>1.3934199612938899E-2</v>
      </c>
      <c r="DZ17" s="43">
        <f t="shared" si="87"/>
        <v>1.4E-2</v>
      </c>
      <c r="EA17" s="43">
        <f t="shared" si="0"/>
        <v>1.0455997676444961E-2</v>
      </c>
      <c r="EB17" s="43">
        <f t="shared" si="63"/>
        <v>0.01</v>
      </c>
      <c r="EC17" s="92">
        <f t="shared" si="64"/>
        <v>0.4</v>
      </c>
      <c r="ED17" s="74"/>
      <c r="EE17" s="34" t="s">
        <v>8</v>
      </c>
      <c r="EF17" s="43">
        <f t="shared" si="65"/>
        <v>1.9424855369283391E-3</v>
      </c>
      <c r="EG17" s="43">
        <f t="shared" si="66"/>
        <v>2E-3</v>
      </c>
      <c r="EH17" s="43">
        <f t="shared" si="67"/>
        <v>9.0023300148273679E-3</v>
      </c>
      <c r="EI17" s="43">
        <f t="shared" si="68"/>
        <v>8.9999999999999993E-3</v>
      </c>
      <c r="EJ17" s="43">
        <f t="shared" si="69"/>
        <v>2.2271714922048998E-2</v>
      </c>
      <c r="EK17" s="43">
        <f t="shared" si="70"/>
        <v>2.1999999999999999E-2</v>
      </c>
      <c r="EM17" s="43">
        <f t="shared" si="71"/>
        <v>8.6223911663936698E-3</v>
      </c>
      <c r="EN17" s="43">
        <f t="shared" si="72"/>
        <v>8.9999999999999993E-3</v>
      </c>
      <c r="EO17" s="43">
        <f t="shared" si="73"/>
        <v>6.0169242942253792E-3</v>
      </c>
      <c r="EP17" s="43">
        <f t="shared" si="74"/>
        <v>6.0000000000000001E-3</v>
      </c>
      <c r="EQ17" s="92">
        <f t="shared" si="75"/>
        <v>0.29999999999999993</v>
      </c>
      <c r="ER17" s="43">
        <f t="shared" si="76"/>
        <v>4.5434080562951271E-3</v>
      </c>
      <c r="ES17" s="43">
        <f t="shared" si="77"/>
        <v>5.0000000000000001E-3</v>
      </c>
      <c r="ET17" s="43">
        <f t="shared" si="78"/>
        <v>1.6994682078983928E-2</v>
      </c>
      <c r="EU17" s="43">
        <f t="shared" si="79"/>
        <v>1.7000000000000001E-2</v>
      </c>
      <c r="EV17" s="43">
        <f t="shared" si="80"/>
        <v>2.9811388691793662E-2</v>
      </c>
      <c r="EW17" s="43">
        <f t="shared" si="81"/>
        <v>0.03</v>
      </c>
      <c r="EX17" s="36">
        <v>0</v>
      </c>
    </row>
    <row r="18" spans="2:154" s="13" customFormat="1" ht="13.5" customHeight="1">
      <c r="B18" s="52">
        <v>13</v>
      </c>
      <c r="C18" s="12" t="s">
        <v>114</v>
      </c>
      <c r="D18" s="50">
        <v>30</v>
      </c>
      <c r="E18" s="44">
        <v>0</v>
      </c>
      <c r="F18" s="14">
        <f t="shared" si="1"/>
        <v>0</v>
      </c>
      <c r="G18" s="50">
        <v>0</v>
      </c>
      <c r="H18" s="44">
        <v>0</v>
      </c>
      <c r="I18" s="14" t="str">
        <f t="shared" si="2"/>
        <v>-</v>
      </c>
      <c r="J18" s="50">
        <v>0</v>
      </c>
      <c r="K18" s="44">
        <v>0</v>
      </c>
      <c r="L18" s="14" t="str">
        <f t="shared" si="3"/>
        <v>-</v>
      </c>
      <c r="M18" s="50">
        <v>1</v>
      </c>
      <c r="N18" s="44">
        <v>0</v>
      </c>
      <c r="O18" s="14">
        <f t="shared" si="4"/>
        <v>0</v>
      </c>
      <c r="P18" s="50">
        <f t="shared" si="5"/>
        <v>31</v>
      </c>
      <c r="Q18" s="44">
        <f t="shared" si="6"/>
        <v>0</v>
      </c>
      <c r="R18" s="14">
        <f t="shared" si="7"/>
        <v>0</v>
      </c>
      <c r="S18" s="50">
        <v>129</v>
      </c>
      <c r="T18" s="44">
        <v>0</v>
      </c>
      <c r="U18" s="14">
        <f t="shared" si="8"/>
        <v>0</v>
      </c>
      <c r="V18" s="50">
        <v>6</v>
      </c>
      <c r="W18" s="44">
        <v>0</v>
      </c>
      <c r="X18" s="14">
        <f t="shared" si="9"/>
        <v>0</v>
      </c>
      <c r="Y18" s="50">
        <v>2</v>
      </c>
      <c r="Z18" s="35">
        <v>0</v>
      </c>
      <c r="AA18" s="14">
        <f t="shared" si="10"/>
        <v>0</v>
      </c>
      <c r="AB18" s="50">
        <v>3</v>
      </c>
      <c r="AC18" s="44">
        <v>0</v>
      </c>
      <c r="AD18" s="14">
        <f t="shared" si="11"/>
        <v>0</v>
      </c>
      <c r="AE18" s="50">
        <f t="shared" si="12"/>
        <v>140</v>
      </c>
      <c r="AF18" s="35">
        <f t="shared" si="13"/>
        <v>0</v>
      </c>
      <c r="AG18" s="14">
        <f t="shared" si="14"/>
        <v>0</v>
      </c>
      <c r="AH18" s="50">
        <v>4974</v>
      </c>
      <c r="AI18" s="44">
        <v>10</v>
      </c>
      <c r="AJ18" s="14">
        <f t="shared" si="15"/>
        <v>2.0104543626859668E-3</v>
      </c>
      <c r="AK18" s="50">
        <v>708</v>
      </c>
      <c r="AL18" s="44">
        <v>12</v>
      </c>
      <c r="AM18" s="14">
        <f t="shared" si="16"/>
        <v>1.6949152542372881E-2</v>
      </c>
      <c r="AN18" s="50">
        <v>540</v>
      </c>
      <c r="AO18" s="44">
        <v>8</v>
      </c>
      <c r="AP18" s="14">
        <f t="shared" si="17"/>
        <v>1.4814814814814815E-2</v>
      </c>
      <c r="AQ18" s="50">
        <v>90</v>
      </c>
      <c r="AR18" s="44">
        <v>0</v>
      </c>
      <c r="AS18" s="14">
        <f t="shared" si="18"/>
        <v>0</v>
      </c>
      <c r="AT18" s="50">
        <f t="shared" si="19"/>
        <v>6312</v>
      </c>
      <c r="AU18" s="35">
        <f t="shared" si="20"/>
        <v>30</v>
      </c>
      <c r="AV18" s="14">
        <f t="shared" si="21"/>
        <v>4.7528517110266158E-3</v>
      </c>
      <c r="AW18" s="50">
        <v>4543</v>
      </c>
      <c r="AX18" s="44">
        <v>9</v>
      </c>
      <c r="AY18" s="14">
        <f t="shared" si="22"/>
        <v>1.9810697776799471E-3</v>
      </c>
      <c r="AZ18" s="50">
        <v>501</v>
      </c>
      <c r="BA18" s="44">
        <v>5</v>
      </c>
      <c r="BB18" s="14">
        <f t="shared" si="23"/>
        <v>9.9800399201596807E-3</v>
      </c>
      <c r="BC18" s="50">
        <v>323</v>
      </c>
      <c r="BD18" s="35">
        <v>4</v>
      </c>
      <c r="BE18" s="14">
        <f t="shared" si="24"/>
        <v>1.238390092879257E-2</v>
      </c>
      <c r="BF18" s="50">
        <v>181</v>
      </c>
      <c r="BG18" s="44">
        <v>0</v>
      </c>
      <c r="BH18" s="14">
        <f t="shared" si="25"/>
        <v>0</v>
      </c>
      <c r="BI18" s="50">
        <f t="shared" si="26"/>
        <v>5548</v>
      </c>
      <c r="BJ18" s="35">
        <f t="shared" si="27"/>
        <v>18</v>
      </c>
      <c r="BK18" s="14">
        <f t="shared" si="28"/>
        <v>3.2444124008651765E-3</v>
      </c>
      <c r="BL18" s="50">
        <v>3199</v>
      </c>
      <c r="BM18" s="44">
        <v>2</v>
      </c>
      <c r="BN18" s="14">
        <f t="shared" si="29"/>
        <v>6.2519537355423566E-4</v>
      </c>
      <c r="BO18" s="50">
        <v>320</v>
      </c>
      <c r="BP18" s="44">
        <v>0</v>
      </c>
      <c r="BQ18" s="14">
        <f t="shared" si="30"/>
        <v>0</v>
      </c>
      <c r="BR18" s="50">
        <v>173</v>
      </c>
      <c r="BS18" s="35">
        <v>2</v>
      </c>
      <c r="BT18" s="14">
        <f t="shared" si="31"/>
        <v>1.1560693641618497E-2</v>
      </c>
      <c r="BU18" s="50">
        <v>185</v>
      </c>
      <c r="BV18" s="44">
        <v>0</v>
      </c>
      <c r="BW18" s="14">
        <f t="shared" si="32"/>
        <v>0</v>
      </c>
      <c r="BX18" s="50">
        <f t="shared" si="33"/>
        <v>3877</v>
      </c>
      <c r="BY18" s="35">
        <f t="shared" si="34"/>
        <v>4</v>
      </c>
      <c r="BZ18" s="14">
        <f t="shared" si="35"/>
        <v>1.0317255610007739E-3</v>
      </c>
      <c r="CA18" s="50">
        <v>1368</v>
      </c>
      <c r="CB18" s="44">
        <v>0</v>
      </c>
      <c r="CC18" s="14">
        <f t="shared" si="36"/>
        <v>0</v>
      </c>
      <c r="CD18" s="50">
        <v>150</v>
      </c>
      <c r="CE18" s="44">
        <v>0</v>
      </c>
      <c r="CF18" s="14">
        <f t="shared" si="37"/>
        <v>0</v>
      </c>
      <c r="CG18" s="50">
        <v>63</v>
      </c>
      <c r="CH18" s="35">
        <v>0</v>
      </c>
      <c r="CI18" s="14">
        <f t="shared" si="38"/>
        <v>0</v>
      </c>
      <c r="CJ18" s="50">
        <v>175</v>
      </c>
      <c r="CK18" s="44">
        <v>0</v>
      </c>
      <c r="CL18" s="14">
        <f t="shared" si="39"/>
        <v>0</v>
      </c>
      <c r="CM18" s="50">
        <f t="shared" si="40"/>
        <v>1756</v>
      </c>
      <c r="CN18" s="35">
        <f t="shared" si="41"/>
        <v>0</v>
      </c>
      <c r="CO18" s="14">
        <f t="shared" si="42"/>
        <v>0</v>
      </c>
      <c r="CP18" s="50">
        <v>427</v>
      </c>
      <c r="CQ18" s="44">
        <v>0</v>
      </c>
      <c r="CR18" s="14">
        <f t="shared" si="43"/>
        <v>0</v>
      </c>
      <c r="CS18" s="50">
        <v>50</v>
      </c>
      <c r="CT18" s="44">
        <v>0</v>
      </c>
      <c r="CU18" s="14">
        <f t="shared" si="44"/>
        <v>0</v>
      </c>
      <c r="CV18" s="50">
        <v>20</v>
      </c>
      <c r="CW18" s="35">
        <v>0</v>
      </c>
      <c r="CX18" s="14">
        <f t="shared" si="45"/>
        <v>0</v>
      </c>
      <c r="CY18" s="50">
        <v>167</v>
      </c>
      <c r="CZ18" s="44">
        <v>0</v>
      </c>
      <c r="DA18" s="14">
        <f t="shared" si="46"/>
        <v>0</v>
      </c>
      <c r="DB18" s="50">
        <f t="shared" si="47"/>
        <v>664</v>
      </c>
      <c r="DC18" s="35">
        <f t="shared" si="48"/>
        <v>0</v>
      </c>
      <c r="DD18" s="14">
        <f t="shared" si="49"/>
        <v>0</v>
      </c>
      <c r="DE18" s="50">
        <f t="shared" si="50"/>
        <v>14670</v>
      </c>
      <c r="DF18" s="44">
        <f t="shared" si="51"/>
        <v>21</v>
      </c>
      <c r="DG18" s="14">
        <f t="shared" si="82"/>
        <v>1.4314928425357874E-3</v>
      </c>
      <c r="DH18" s="50">
        <f t="shared" si="52"/>
        <v>1735</v>
      </c>
      <c r="DI18" s="44">
        <f t="shared" si="53"/>
        <v>17</v>
      </c>
      <c r="DJ18" s="14">
        <f t="shared" si="83"/>
        <v>9.7982708933717581E-3</v>
      </c>
      <c r="DK18" s="50">
        <f t="shared" si="54"/>
        <v>1121</v>
      </c>
      <c r="DL18" s="35">
        <f t="shared" si="55"/>
        <v>14</v>
      </c>
      <c r="DM18" s="14">
        <f t="shared" si="56"/>
        <v>1.2488849241748439E-2</v>
      </c>
      <c r="DN18" s="50">
        <f t="shared" si="57"/>
        <v>802</v>
      </c>
      <c r="DO18" s="44">
        <f t="shared" si="58"/>
        <v>0</v>
      </c>
      <c r="DP18" s="14">
        <f t="shared" si="59"/>
        <v>0</v>
      </c>
      <c r="DQ18" s="50">
        <f t="shared" si="84"/>
        <v>18328</v>
      </c>
      <c r="DR18" s="35">
        <f t="shared" si="60"/>
        <v>52</v>
      </c>
      <c r="DS18" s="14">
        <f t="shared" si="85"/>
        <v>2.8371890004364906E-3</v>
      </c>
      <c r="DU18" s="77" t="s">
        <v>18</v>
      </c>
      <c r="DV18" s="75">
        <f t="shared" si="61"/>
        <v>2.3519035719535499E-3</v>
      </c>
      <c r="DW18" s="74"/>
      <c r="DX18" s="51" t="str">
        <f t="shared" si="62"/>
        <v>高石市</v>
      </c>
      <c r="DY18" s="43">
        <f t="shared" si="86"/>
        <v>1.3398013398013399E-2</v>
      </c>
      <c r="DZ18" s="43">
        <f t="shared" si="87"/>
        <v>1.2999999999999999E-2</v>
      </c>
      <c r="EA18" s="43">
        <f t="shared" si="0"/>
        <v>9.3603744149765994E-3</v>
      </c>
      <c r="EB18" s="43">
        <f t="shared" si="63"/>
        <v>8.9999999999999993E-3</v>
      </c>
      <c r="EC18" s="92">
        <f t="shared" si="64"/>
        <v>0.4</v>
      </c>
      <c r="ED18" s="74"/>
      <c r="EE18" s="34" t="s">
        <v>18</v>
      </c>
      <c r="EF18" s="43">
        <f t="shared" si="65"/>
        <v>9.3874677305796764E-4</v>
      </c>
      <c r="EG18" s="43">
        <f t="shared" si="66"/>
        <v>1E-3</v>
      </c>
      <c r="EH18" s="43">
        <f t="shared" si="67"/>
        <v>6.642599277978339E-3</v>
      </c>
      <c r="EI18" s="43">
        <f t="shared" si="68"/>
        <v>7.0000000000000001E-3</v>
      </c>
      <c r="EJ18" s="43">
        <f t="shared" si="69"/>
        <v>7.0830650354153256E-3</v>
      </c>
      <c r="EK18" s="43">
        <f t="shared" si="70"/>
        <v>7.0000000000000001E-3</v>
      </c>
      <c r="EM18" s="43">
        <f t="shared" si="71"/>
        <v>8.6223911663936698E-3</v>
      </c>
      <c r="EN18" s="43">
        <f t="shared" si="72"/>
        <v>8.9999999999999993E-3</v>
      </c>
      <c r="EO18" s="43">
        <f t="shared" si="73"/>
        <v>6.0169242942253792E-3</v>
      </c>
      <c r="EP18" s="43">
        <f t="shared" si="74"/>
        <v>6.0000000000000001E-3</v>
      </c>
      <c r="EQ18" s="92">
        <f t="shared" si="75"/>
        <v>0.29999999999999993</v>
      </c>
      <c r="ER18" s="43">
        <f t="shared" si="76"/>
        <v>4.5434080562951271E-3</v>
      </c>
      <c r="ES18" s="43">
        <f t="shared" si="77"/>
        <v>5.0000000000000001E-3</v>
      </c>
      <c r="ET18" s="43">
        <f t="shared" si="78"/>
        <v>1.6994682078983928E-2</v>
      </c>
      <c r="EU18" s="43">
        <f t="shared" si="79"/>
        <v>1.7000000000000001E-2</v>
      </c>
      <c r="EV18" s="43">
        <f t="shared" si="80"/>
        <v>2.9811388691793662E-2</v>
      </c>
      <c r="EW18" s="43">
        <f t="shared" si="81"/>
        <v>0.03</v>
      </c>
      <c r="EX18" s="36">
        <v>0</v>
      </c>
    </row>
    <row r="19" spans="2:154" s="13" customFormat="1" ht="13.5" customHeight="1">
      <c r="B19" s="52">
        <v>14</v>
      </c>
      <c r="C19" s="12" t="s">
        <v>115</v>
      </c>
      <c r="D19" s="50">
        <v>20</v>
      </c>
      <c r="E19" s="44">
        <v>0</v>
      </c>
      <c r="F19" s="14">
        <f t="shared" si="1"/>
        <v>0</v>
      </c>
      <c r="G19" s="50">
        <v>3</v>
      </c>
      <c r="H19" s="44">
        <v>0</v>
      </c>
      <c r="I19" s="14">
        <f t="shared" si="2"/>
        <v>0</v>
      </c>
      <c r="J19" s="50">
        <v>0</v>
      </c>
      <c r="K19" s="44">
        <v>0</v>
      </c>
      <c r="L19" s="14" t="str">
        <f t="shared" si="3"/>
        <v>-</v>
      </c>
      <c r="M19" s="50">
        <v>1</v>
      </c>
      <c r="N19" s="44">
        <v>0</v>
      </c>
      <c r="O19" s="14">
        <f t="shared" si="4"/>
        <v>0</v>
      </c>
      <c r="P19" s="50">
        <f t="shared" si="5"/>
        <v>24</v>
      </c>
      <c r="Q19" s="44">
        <f t="shared" si="6"/>
        <v>0</v>
      </c>
      <c r="R19" s="14">
        <f t="shared" si="7"/>
        <v>0</v>
      </c>
      <c r="S19" s="50">
        <v>70</v>
      </c>
      <c r="T19" s="44">
        <v>0</v>
      </c>
      <c r="U19" s="14">
        <f t="shared" si="8"/>
        <v>0</v>
      </c>
      <c r="V19" s="50">
        <v>4</v>
      </c>
      <c r="W19" s="44">
        <v>0</v>
      </c>
      <c r="X19" s="14">
        <f t="shared" si="9"/>
        <v>0</v>
      </c>
      <c r="Y19" s="50">
        <v>1</v>
      </c>
      <c r="Z19" s="35">
        <v>0</v>
      </c>
      <c r="AA19" s="14">
        <f t="shared" si="10"/>
        <v>0</v>
      </c>
      <c r="AB19" s="50">
        <v>3</v>
      </c>
      <c r="AC19" s="44">
        <v>0</v>
      </c>
      <c r="AD19" s="14">
        <f t="shared" si="11"/>
        <v>0</v>
      </c>
      <c r="AE19" s="50">
        <f t="shared" si="12"/>
        <v>78</v>
      </c>
      <c r="AF19" s="35">
        <f t="shared" si="13"/>
        <v>0</v>
      </c>
      <c r="AG19" s="14">
        <f t="shared" si="14"/>
        <v>0</v>
      </c>
      <c r="AH19" s="50">
        <v>3446</v>
      </c>
      <c r="AI19" s="44">
        <v>16</v>
      </c>
      <c r="AJ19" s="14">
        <f t="shared" si="15"/>
        <v>4.6430644225188625E-3</v>
      </c>
      <c r="AK19" s="50">
        <v>859</v>
      </c>
      <c r="AL19" s="44">
        <v>26</v>
      </c>
      <c r="AM19" s="14">
        <f t="shared" si="16"/>
        <v>3.0267753201396973E-2</v>
      </c>
      <c r="AN19" s="50">
        <v>424</v>
      </c>
      <c r="AO19" s="44">
        <v>11</v>
      </c>
      <c r="AP19" s="14">
        <f t="shared" si="17"/>
        <v>2.5943396226415096E-2</v>
      </c>
      <c r="AQ19" s="50">
        <v>36</v>
      </c>
      <c r="AR19" s="44">
        <v>0</v>
      </c>
      <c r="AS19" s="14">
        <f t="shared" si="18"/>
        <v>0</v>
      </c>
      <c r="AT19" s="50">
        <f t="shared" si="19"/>
        <v>4765</v>
      </c>
      <c r="AU19" s="35">
        <f t="shared" si="20"/>
        <v>53</v>
      </c>
      <c r="AV19" s="14">
        <f t="shared" si="21"/>
        <v>1.112277019937041E-2</v>
      </c>
      <c r="AW19" s="50">
        <v>3109</v>
      </c>
      <c r="AX19" s="44">
        <v>10</v>
      </c>
      <c r="AY19" s="14">
        <f t="shared" si="22"/>
        <v>3.2164683177870698E-3</v>
      </c>
      <c r="AZ19" s="50">
        <v>667</v>
      </c>
      <c r="BA19" s="44">
        <v>7</v>
      </c>
      <c r="BB19" s="14">
        <f t="shared" si="23"/>
        <v>1.0494752623688156E-2</v>
      </c>
      <c r="BC19" s="50">
        <v>262</v>
      </c>
      <c r="BD19" s="35">
        <v>4</v>
      </c>
      <c r="BE19" s="14">
        <f t="shared" si="24"/>
        <v>1.5267175572519083E-2</v>
      </c>
      <c r="BF19" s="50">
        <v>121</v>
      </c>
      <c r="BG19" s="44">
        <v>0</v>
      </c>
      <c r="BH19" s="14">
        <f t="shared" si="25"/>
        <v>0</v>
      </c>
      <c r="BI19" s="50">
        <f t="shared" si="26"/>
        <v>4159</v>
      </c>
      <c r="BJ19" s="35">
        <f t="shared" si="27"/>
        <v>21</v>
      </c>
      <c r="BK19" s="14">
        <f t="shared" si="28"/>
        <v>5.0492906948785762E-3</v>
      </c>
      <c r="BL19" s="50">
        <v>2298</v>
      </c>
      <c r="BM19" s="44">
        <v>3</v>
      </c>
      <c r="BN19" s="14">
        <f t="shared" si="29"/>
        <v>1.3054830287206266E-3</v>
      </c>
      <c r="BO19" s="50">
        <v>445</v>
      </c>
      <c r="BP19" s="44">
        <v>2</v>
      </c>
      <c r="BQ19" s="14">
        <f t="shared" si="30"/>
        <v>4.4943820224719105E-3</v>
      </c>
      <c r="BR19" s="50">
        <v>158</v>
      </c>
      <c r="BS19" s="35">
        <v>5</v>
      </c>
      <c r="BT19" s="14">
        <f t="shared" si="31"/>
        <v>3.1645569620253167E-2</v>
      </c>
      <c r="BU19" s="50">
        <v>155</v>
      </c>
      <c r="BV19" s="44">
        <v>0</v>
      </c>
      <c r="BW19" s="14">
        <f t="shared" si="32"/>
        <v>0</v>
      </c>
      <c r="BX19" s="50">
        <f t="shared" si="33"/>
        <v>3056</v>
      </c>
      <c r="BY19" s="35">
        <f t="shared" si="34"/>
        <v>10</v>
      </c>
      <c r="BZ19" s="14">
        <f t="shared" si="35"/>
        <v>3.2722513089005235E-3</v>
      </c>
      <c r="CA19" s="50">
        <v>1103</v>
      </c>
      <c r="CB19" s="44">
        <v>0</v>
      </c>
      <c r="CC19" s="14">
        <f t="shared" si="36"/>
        <v>0</v>
      </c>
      <c r="CD19" s="50">
        <v>208</v>
      </c>
      <c r="CE19" s="44">
        <v>0</v>
      </c>
      <c r="CF19" s="14">
        <f t="shared" si="37"/>
        <v>0</v>
      </c>
      <c r="CG19" s="50">
        <v>81</v>
      </c>
      <c r="CH19" s="35">
        <v>0</v>
      </c>
      <c r="CI19" s="14">
        <f t="shared" si="38"/>
        <v>0</v>
      </c>
      <c r="CJ19" s="50">
        <v>141</v>
      </c>
      <c r="CK19" s="44">
        <v>0</v>
      </c>
      <c r="CL19" s="14">
        <f t="shared" si="39"/>
        <v>0</v>
      </c>
      <c r="CM19" s="50">
        <f t="shared" si="40"/>
        <v>1533</v>
      </c>
      <c r="CN19" s="35">
        <f t="shared" si="41"/>
        <v>0</v>
      </c>
      <c r="CO19" s="14">
        <f t="shared" si="42"/>
        <v>0</v>
      </c>
      <c r="CP19" s="50">
        <v>353</v>
      </c>
      <c r="CQ19" s="44">
        <v>0</v>
      </c>
      <c r="CR19" s="14">
        <f t="shared" si="43"/>
        <v>0</v>
      </c>
      <c r="CS19" s="50">
        <v>56</v>
      </c>
      <c r="CT19" s="44">
        <v>0</v>
      </c>
      <c r="CU19" s="14">
        <f t="shared" si="44"/>
        <v>0</v>
      </c>
      <c r="CV19" s="50">
        <v>22</v>
      </c>
      <c r="CW19" s="35">
        <v>0</v>
      </c>
      <c r="CX19" s="14">
        <f t="shared" si="45"/>
        <v>0</v>
      </c>
      <c r="CY19" s="50">
        <v>146</v>
      </c>
      <c r="CZ19" s="44">
        <v>0</v>
      </c>
      <c r="DA19" s="14">
        <f t="shared" si="46"/>
        <v>0</v>
      </c>
      <c r="DB19" s="50">
        <f t="shared" si="47"/>
        <v>577</v>
      </c>
      <c r="DC19" s="35">
        <f t="shared" si="48"/>
        <v>0</v>
      </c>
      <c r="DD19" s="14">
        <f t="shared" si="49"/>
        <v>0</v>
      </c>
      <c r="DE19" s="50">
        <f t="shared" si="50"/>
        <v>10399</v>
      </c>
      <c r="DF19" s="44">
        <f t="shared" si="51"/>
        <v>29</v>
      </c>
      <c r="DG19" s="14">
        <f t="shared" si="82"/>
        <v>2.7887296855466873E-3</v>
      </c>
      <c r="DH19" s="50">
        <f t="shared" si="52"/>
        <v>2242</v>
      </c>
      <c r="DI19" s="44">
        <f t="shared" si="53"/>
        <v>35</v>
      </c>
      <c r="DJ19" s="14">
        <f t="shared" si="83"/>
        <v>1.5611061552185548E-2</v>
      </c>
      <c r="DK19" s="50">
        <f t="shared" si="54"/>
        <v>948</v>
      </c>
      <c r="DL19" s="35">
        <f t="shared" si="55"/>
        <v>20</v>
      </c>
      <c r="DM19" s="14">
        <f t="shared" si="56"/>
        <v>2.1097046413502109E-2</v>
      </c>
      <c r="DN19" s="50">
        <f t="shared" si="57"/>
        <v>603</v>
      </c>
      <c r="DO19" s="44">
        <f t="shared" si="58"/>
        <v>0</v>
      </c>
      <c r="DP19" s="14">
        <f t="shared" si="59"/>
        <v>0</v>
      </c>
      <c r="DQ19" s="50">
        <f t="shared" si="84"/>
        <v>14192</v>
      </c>
      <c r="DR19" s="35">
        <f t="shared" si="60"/>
        <v>84</v>
      </c>
      <c r="DS19" s="14">
        <f t="shared" si="85"/>
        <v>5.9188275084554676E-3</v>
      </c>
      <c r="DU19" s="77" t="s">
        <v>41</v>
      </c>
      <c r="DV19" s="75">
        <f t="shared" si="61"/>
        <v>8.1387877489826517E-3</v>
      </c>
      <c r="DW19" s="74"/>
      <c r="DX19" s="51" t="str">
        <f t="shared" si="62"/>
        <v>羽曳野市</v>
      </c>
      <c r="DY19" s="43">
        <f t="shared" si="86"/>
        <v>1.1822930987077261E-2</v>
      </c>
      <c r="DZ19" s="43">
        <f t="shared" si="87"/>
        <v>1.2E-2</v>
      </c>
      <c r="EA19" s="43">
        <f t="shared" si="0"/>
        <v>9.3194500373928544E-3</v>
      </c>
      <c r="EB19" s="43">
        <f t="shared" si="63"/>
        <v>8.9999999999999993E-3</v>
      </c>
      <c r="EC19" s="92">
        <f t="shared" si="64"/>
        <v>0.3000000000000001</v>
      </c>
      <c r="ED19" s="74"/>
      <c r="EE19" s="34" t="s">
        <v>41</v>
      </c>
      <c r="EF19" s="43">
        <f t="shared" si="65"/>
        <v>4.5011252813203298E-3</v>
      </c>
      <c r="EG19" s="43">
        <f t="shared" si="66"/>
        <v>5.0000000000000001E-3</v>
      </c>
      <c r="EH19" s="43">
        <f t="shared" si="67"/>
        <v>1.6866400355082113E-2</v>
      </c>
      <c r="EI19" s="43">
        <f t="shared" si="68"/>
        <v>1.7000000000000001E-2</v>
      </c>
      <c r="EJ19" s="43">
        <f t="shared" si="69"/>
        <v>3.7685060565275909E-2</v>
      </c>
      <c r="EK19" s="43">
        <f t="shared" si="70"/>
        <v>3.7999999999999999E-2</v>
      </c>
      <c r="EM19" s="43">
        <f t="shared" si="71"/>
        <v>8.6223911663936698E-3</v>
      </c>
      <c r="EN19" s="43">
        <f t="shared" si="72"/>
        <v>8.9999999999999993E-3</v>
      </c>
      <c r="EO19" s="43">
        <f t="shared" si="73"/>
        <v>6.0169242942253792E-3</v>
      </c>
      <c r="EP19" s="43">
        <f t="shared" si="74"/>
        <v>6.0000000000000001E-3</v>
      </c>
      <c r="EQ19" s="92">
        <f t="shared" si="75"/>
        <v>0.29999999999999993</v>
      </c>
      <c r="ER19" s="43">
        <f t="shared" si="76"/>
        <v>4.5434080562951271E-3</v>
      </c>
      <c r="ES19" s="43">
        <f t="shared" si="77"/>
        <v>5.0000000000000001E-3</v>
      </c>
      <c r="ET19" s="43">
        <f t="shared" si="78"/>
        <v>1.6994682078983928E-2</v>
      </c>
      <c r="EU19" s="43">
        <f t="shared" si="79"/>
        <v>1.7000000000000001E-2</v>
      </c>
      <c r="EV19" s="43">
        <f t="shared" si="80"/>
        <v>2.9811388691793662E-2</v>
      </c>
      <c r="EW19" s="43">
        <f t="shared" si="81"/>
        <v>0.03</v>
      </c>
      <c r="EX19" s="36">
        <v>0</v>
      </c>
    </row>
    <row r="20" spans="2:154" s="13" customFormat="1" ht="13.5" customHeight="1">
      <c r="B20" s="52">
        <v>15</v>
      </c>
      <c r="C20" s="12" t="s">
        <v>116</v>
      </c>
      <c r="D20" s="50">
        <v>35</v>
      </c>
      <c r="E20" s="44">
        <v>2</v>
      </c>
      <c r="F20" s="14">
        <f t="shared" ref="F20:F32" si="88">IFERROR(E20/D20,"-")</f>
        <v>5.7142857142857141E-2</v>
      </c>
      <c r="G20" s="50">
        <v>2</v>
      </c>
      <c r="H20" s="44">
        <v>0</v>
      </c>
      <c r="I20" s="14">
        <f t="shared" si="2"/>
        <v>0</v>
      </c>
      <c r="J20" s="50">
        <v>0</v>
      </c>
      <c r="K20" s="44">
        <v>0</v>
      </c>
      <c r="L20" s="14" t="str">
        <f t="shared" ref="L20:L32" si="89">IFERROR(K20/J20,"-")</f>
        <v>-</v>
      </c>
      <c r="M20" s="50">
        <v>0</v>
      </c>
      <c r="N20" s="44">
        <v>0</v>
      </c>
      <c r="O20" s="14" t="str">
        <f t="shared" si="4"/>
        <v>-</v>
      </c>
      <c r="P20" s="50">
        <f t="shared" si="5"/>
        <v>37</v>
      </c>
      <c r="Q20" s="44">
        <f t="shared" si="6"/>
        <v>2</v>
      </c>
      <c r="R20" s="14">
        <f t="shared" ref="R20:R32" si="90">IFERROR(Q20/P20,"-")</f>
        <v>5.4054054054054057E-2</v>
      </c>
      <c r="S20" s="50">
        <v>174</v>
      </c>
      <c r="T20" s="44">
        <v>1</v>
      </c>
      <c r="U20" s="14">
        <f t="shared" ref="U20:U32" si="91">IFERROR(T20/S20,"-")</f>
        <v>5.7471264367816091E-3</v>
      </c>
      <c r="V20" s="50">
        <v>8</v>
      </c>
      <c r="W20" s="44">
        <v>0</v>
      </c>
      <c r="X20" s="14">
        <f t="shared" si="9"/>
        <v>0</v>
      </c>
      <c r="Y20" s="50">
        <v>3</v>
      </c>
      <c r="Z20" s="35">
        <v>0</v>
      </c>
      <c r="AA20" s="14">
        <f t="shared" ref="AA20:AA32" si="92">IFERROR(Z20/Y20,"-")</f>
        <v>0</v>
      </c>
      <c r="AB20" s="50">
        <v>6</v>
      </c>
      <c r="AC20" s="44">
        <v>0</v>
      </c>
      <c r="AD20" s="14">
        <f t="shared" si="11"/>
        <v>0</v>
      </c>
      <c r="AE20" s="50">
        <f t="shared" si="12"/>
        <v>191</v>
      </c>
      <c r="AF20" s="35">
        <f t="shared" si="13"/>
        <v>1</v>
      </c>
      <c r="AG20" s="14">
        <f t="shared" ref="AG20:AG32" si="93">IFERROR(AF20/AE20,"-")</f>
        <v>5.235602094240838E-3</v>
      </c>
      <c r="AH20" s="50">
        <v>6279</v>
      </c>
      <c r="AI20" s="44">
        <v>54</v>
      </c>
      <c r="AJ20" s="14">
        <f t="shared" ref="AJ20:AJ32" si="94">IFERROR(AI20/AH20,"-")</f>
        <v>8.600095556617296E-3</v>
      </c>
      <c r="AK20" s="50">
        <v>1429</v>
      </c>
      <c r="AL20" s="44">
        <v>27</v>
      </c>
      <c r="AM20" s="14">
        <f t="shared" si="16"/>
        <v>1.8894331700489854E-2</v>
      </c>
      <c r="AN20" s="50">
        <v>623</v>
      </c>
      <c r="AO20" s="44">
        <v>17</v>
      </c>
      <c r="AP20" s="14">
        <f t="shared" ref="AP20:AP32" si="95">IFERROR(AO20/AN20,"-")</f>
        <v>2.7287319422150885E-2</v>
      </c>
      <c r="AQ20" s="50">
        <v>60</v>
      </c>
      <c r="AR20" s="44">
        <v>0</v>
      </c>
      <c r="AS20" s="14">
        <f t="shared" si="18"/>
        <v>0</v>
      </c>
      <c r="AT20" s="50">
        <f t="shared" si="19"/>
        <v>8391</v>
      </c>
      <c r="AU20" s="35">
        <f t="shared" si="20"/>
        <v>98</v>
      </c>
      <c r="AV20" s="14">
        <f t="shared" ref="AV20:AV32" si="96">IFERROR(AU20/AT20,"-")</f>
        <v>1.1679180073888691E-2</v>
      </c>
      <c r="AW20" s="50">
        <v>5252</v>
      </c>
      <c r="AX20" s="44">
        <v>21</v>
      </c>
      <c r="AY20" s="14">
        <f t="shared" ref="AY20:AY32" si="97">IFERROR(AX20/AW20,"-")</f>
        <v>3.9984767707539988E-3</v>
      </c>
      <c r="AZ20" s="50">
        <v>1056</v>
      </c>
      <c r="BA20" s="44">
        <v>13</v>
      </c>
      <c r="BB20" s="14">
        <f t="shared" si="23"/>
        <v>1.231060606060606E-2</v>
      </c>
      <c r="BC20" s="50">
        <v>360</v>
      </c>
      <c r="BD20" s="35">
        <v>10</v>
      </c>
      <c r="BE20" s="14">
        <f t="shared" ref="BE20:BE32" si="98">IFERROR(BD20/BC20,"-")</f>
        <v>2.7777777777777776E-2</v>
      </c>
      <c r="BF20" s="50">
        <v>176</v>
      </c>
      <c r="BG20" s="44">
        <v>0</v>
      </c>
      <c r="BH20" s="14">
        <f t="shared" si="25"/>
        <v>0</v>
      </c>
      <c r="BI20" s="50">
        <f t="shared" si="26"/>
        <v>6844</v>
      </c>
      <c r="BJ20" s="35">
        <f t="shared" si="27"/>
        <v>44</v>
      </c>
      <c r="BK20" s="14">
        <f t="shared" ref="BK20:BK32" si="99">IFERROR(BJ20/BI20,"-")</f>
        <v>6.4289888953828174E-3</v>
      </c>
      <c r="BL20" s="50">
        <v>3749</v>
      </c>
      <c r="BM20" s="44">
        <v>5</v>
      </c>
      <c r="BN20" s="14">
        <f t="shared" ref="BN20:BN32" si="100">IFERROR(BM20/BL20,"-")</f>
        <v>1.3336889837289945E-3</v>
      </c>
      <c r="BO20" s="50">
        <v>696</v>
      </c>
      <c r="BP20" s="44">
        <v>4</v>
      </c>
      <c r="BQ20" s="14">
        <f t="shared" si="30"/>
        <v>5.7471264367816091E-3</v>
      </c>
      <c r="BR20" s="50">
        <v>178</v>
      </c>
      <c r="BS20" s="35">
        <v>9</v>
      </c>
      <c r="BT20" s="14">
        <f t="shared" ref="BT20:BT32" si="101">IFERROR(BS20/BR20,"-")</f>
        <v>5.0561797752808987E-2</v>
      </c>
      <c r="BU20" s="50">
        <v>239</v>
      </c>
      <c r="BV20" s="44">
        <v>0</v>
      </c>
      <c r="BW20" s="14">
        <f t="shared" si="32"/>
        <v>0</v>
      </c>
      <c r="BX20" s="50">
        <f t="shared" si="33"/>
        <v>4862</v>
      </c>
      <c r="BY20" s="35">
        <f t="shared" si="34"/>
        <v>18</v>
      </c>
      <c r="BZ20" s="14">
        <f t="shared" ref="BZ20:BZ32" si="102">IFERROR(BY20/BX20,"-")</f>
        <v>3.7021801727684079E-3</v>
      </c>
      <c r="CA20" s="50">
        <v>1573</v>
      </c>
      <c r="CB20" s="44">
        <v>2</v>
      </c>
      <c r="CC20" s="14">
        <f t="shared" ref="CC20:CC32" si="103">IFERROR(CB20/CA20,"-")</f>
        <v>1.2714558169103624E-3</v>
      </c>
      <c r="CD20" s="50">
        <v>301</v>
      </c>
      <c r="CE20" s="44">
        <v>0</v>
      </c>
      <c r="CF20" s="14">
        <f t="shared" si="37"/>
        <v>0</v>
      </c>
      <c r="CG20" s="50">
        <v>71</v>
      </c>
      <c r="CH20" s="35">
        <v>0</v>
      </c>
      <c r="CI20" s="14">
        <f t="shared" ref="CI20:CI32" si="104">IFERROR(CH20/CG20,"-")</f>
        <v>0</v>
      </c>
      <c r="CJ20" s="50">
        <v>258</v>
      </c>
      <c r="CK20" s="44">
        <v>0</v>
      </c>
      <c r="CL20" s="14">
        <f t="shared" si="39"/>
        <v>0</v>
      </c>
      <c r="CM20" s="50">
        <f t="shared" si="40"/>
        <v>2203</v>
      </c>
      <c r="CN20" s="35">
        <f t="shared" si="41"/>
        <v>2</v>
      </c>
      <c r="CO20" s="14">
        <f t="shared" ref="CO20:CO32" si="105">IFERROR(CN20/CM20,"-")</f>
        <v>9.0785292782569226E-4</v>
      </c>
      <c r="CP20" s="50">
        <v>433</v>
      </c>
      <c r="CQ20" s="44">
        <v>0</v>
      </c>
      <c r="CR20" s="14">
        <f t="shared" ref="CR20:CR32" si="106">IFERROR(CQ20/CP20,"-")</f>
        <v>0</v>
      </c>
      <c r="CS20" s="50">
        <v>53</v>
      </c>
      <c r="CT20" s="44">
        <v>0</v>
      </c>
      <c r="CU20" s="14">
        <f t="shared" si="44"/>
        <v>0</v>
      </c>
      <c r="CV20" s="50">
        <v>13</v>
      </c>
      <c r="CW20" s="35">
        <v>0</v>
      </c>
      <c r="CX20" s="14">
        <f t="shared" ref="CX20:CX32" si="107">IFERROR(CW20/CV20,"-")</f>
        <v>0</v>
      </c>
      <c r="CY20" s="50">
        <v>212</v>
      </c>
      <c r="CZ20" s="44">
        <v>0</v>
      </c>
      <c r="DA20" s="14">
        <f t="shared" si="46"/>
        <v>0</v>
      </c>
      <c r="DB20" s="50">
        <f t="shared" si="47"/>
        <v>711</v>
      </c>
      <c r="DC20" s="35">
        <f t="shared" si="48"/>
        <v>0</v>
      </c>
      <c r="DD20" s="14">
        <f t="shared" ref="DD20:DD32" si="108">IFERROR(DC20/DB20,"-")</f>
        <v>0</v>
      </c>
      <c r="DE20" s="50">
        <f t="shared" ref="DE20:DE32" si="109">SUM(D20,S20,AH20,AW20,BL20,CA20,CP20)</f>
        <v>17495</v>
      </c>
      <c r="DF20" s="44">
        <f t="shared" ref="DF20:DF32" si="110">SUM(E20,T20,AI20,AX20,BM20,CB20,CQ20)</f>
        <v>85</v>
      </c>
      <c r="DG20" s="14">
        <f t="shared" ref="DG20:DG32" si="111">IFERROR(DF20/DE20,"-")</f>
        <v>4.8585310088596744E-3</v>
      </c>
      <c r="DH20" s="50">
        <f t="shared" si="52"/>
        <v>3545</v>
      </c>
      <c r="DI20" s="44">
        <f t="shared" si="53"/>
        <v>44</v>
      </c>
      <c r="DJ20" s="14">
        <f t="shared" si="83"/>
        <v>1.2411847672778562E-2</v>
      </c>
      <c r="DK20" s="50">
        <f t="shared" ref="DK20:DK32" si="112">SUM(J20,Y20,AN20,BC20,BR20,CG20,CV20)</f>
        <v>1248</v>
      </c>
      <c r="DL20" s="35">
        <f t="shared" ref="DL20:DL32" si="113">SUM(K20,Z20,AO20,BD20,BS20,CH20,CW20)</f>
        <v>36</v>
      </c>
      <c r="DM20" s="14">
        <f t="shared" ref="DM20:DM32" si="114">IFERROR(DL20/DK20,"-")</f>
        <v>2.8846153846153848E-2</v>
      </c>
      <c r="DN20" s="50">
        <f t="shared" si="57"/>
        <v>951</v>
      </c>
      <c r="DO20" s="44">
        <f t="shared" si="58"/>
        <v>0</v>
      </c>
      <c r="DP20" s="14">
        <f t="shared" si="59"/>
        <v>0</v>
      </c>
      <c r="DQ20" s="50">
        <f t="shared" ref="DQ20:DQ32" si="115">SUM(P20,AE20,AT20,BI20,BX20,CM20,DB20)</f>
        <v>23239</v>
      </c>
      <c r="DR20" s="35">
        <f t="shared" ref="DR20:DR32" si="116">SUM(Q20,AF20,AU20,BJ20,BY20,CN20,DC20)</f>
        <v>165</v>
      </c>
      <c r="DS20" s="14">
        <f t="shared" ref="DS20:DS32" si="117">IFERROR(DR20/DQ20,"-")</f>
        <v>7.1001333964456305E-3</v>
      </c>
      <c r="DU20" s="77" t="s">
        <v>21</v>
      </c>
      <c r="DV20" s="75">
        <f t="shared" si="61"/>
        <v>1.4471939902783915E-2</v>
      </c>
      <c r="DW20" s="74"/>
      <c r="DX20" s="51" t="str">
        <f t="shared" si="62"/>
        <v>阪南市</v>
      </c>
      <c r="DY20" s="43">
        <f t="shared" si="86"/>
        <v>1.1719987329743428E-2</v>
      </c>
      <c r="DZ20" s="43">
        <f t="shared" si="87"/>
        <v>1.2E-2</v>
      </c>
      <c r="EA20" s="43">
        <f t="shared" si="0"/>
        <v>6.7627494456762747E-3</v>
      </c>
      <c r="EB20" s="43">
        <f t="shared" si="63"/>
        <v>7.0000000000000001E-3</v>
      </c>
      <c r="EC20" s="92">
        <f t="shared" si="64"/>
        <v>0.5</v>
      </c>
      <c r="ED20" s="74"/>
      <c r="EE20" s="34" t="s">
        <v>21</v>
      </c>
      <c r="EF20" s="43">
        <f t="shared" si="65"/>
        <v>8.5840352988367421E-3</v>
      </c>
      <c r="EG20" s="43">
        <f t="shared" si="66"/>
        <v>8.9999999999999993E-3</v>
      </c>
      <c r="EH20" s="43">
        <f t="shared" si="67"/>
        <v>2.2997416020671835E-2</v>
      </c>
      <c r="EI20" s="43">
        <f t="shared" si="68"/>
        <v>2.3E-2</v>
      </c>
      <c r="EJ20" s="43">
        <f t="shared" si="69"/>
        <v>5.0847457627118647E-2</v>
      </c>
      <c r="EK20" s="43">
        <f t="shared" si="70"/>
        <v>5.0999999999999997E-2</v>
      </c>
      <c r="EM20" s="43">
        <f t="shared" ref="EM20:EM32" si="118">$DS$80</f>
        <v>8.6223911663936698E-3</v>
      </c>
      <c r="EN20" s="43">
        <f t="shared" si="72"/>
        <v>8.9999999999999993E-3</v>
      </c>
      <c r="EO20" s="43">
        <f t="shared" si="73"/>
        <v>6.0169242942253792E-3</v>
      </c>
      <c r="EP20" s="43">
        <f t="shared" si="74"/>
        <v>6.0000000000000001E-3</v>
      </c>
      <c r="EQ20" s="92">
        <f t="shared" si="75"/>
        <v>0.29999999999999993</v>
      </c>
      <c r="ER20" s="43">
        <f t="shared" ref="ER20:ER32" si="119">$DG$80</f>
        <v>4.5434080562951271E-3</v>
      </c>
      <c r="ES20" s="43">
        <f t="shared" si="77"/>
        <v>5.0000000000000001E-3</v>
      </c>
      <c r="ET20" s="43">
        <f t="shared" si="78"/>
        <v>1.6994682078983928E-2</v>
      </c>
      <c r="EU20" s="43">
        <f t="shared" si="79"/>
        <v>1.7000000000000001E-2</v>
      </c>
      <c r="EV20" s="43">
        <f t="shared" ref="EV20:EV32" si="120">$DM$80</f>
        <v>2.9811388691793662E-2</v>
      </c>
      <c r="EW20" s="43">
        <f t="shared" si="81"/>
        <v>0.03</v>
      </c>
      <c r="EX20" s="36">
        <v>0</v>
      </c>
    </row>
    <row r="21" spans="2:154" s="13" customFormat="1" ht="13.5" customHeight="1">
      <c r="B21" s="52">
        <v>16</v>
      </c>
      <c r="C21" s="12" t="s">
        <v>54</v>
      </c>
      <c r="D21" s="50">
        <v>14</v>
      </c>
      <c r="E21" s="44">
        <v>0</v>
      </c>
      <c r="F21" s="14">
        <f t="shared" si="88"/>
        <v>0</v>
      </c>
      <c r="G21" s="50">
        <v>4</v>
      </c>
      <c r="H21" s="44">
        <v>0</v>
      </c>
      <c r="I21" s="14">
        <f t="shared" si="2"/>
        <v>0</v>
      </c>
      <c r="J21" s="50">
        <v>0</v>
      </c>
      <c r="K21" s="44">
        <v>0</v>
      </c>
      <c r="L21" s="14" t="str">
        <f t="shared" si="89"/>
        <v>-</v>
      </c>
      <c r="M21" s="50">
        <v>1</v>
      </c>
      <c r="N21" s="44">
        <v>0</v>
      </c>
      <c r="O21" s="14">
        <f t="shared" si="4"/>
        <v>0</v>
      </c>
      <c r="P21" s="50">
        <f t="shared" si="5"/>
        <v>19</v>
      </c>
      <c r="Q21" s="44">
        <f t="shared" si="6"/>
        <v>0</v>
      </c>
      <c r="R21" s="14">
        <f t="shared" si="90"/>
        <v>0</v>
      </c>
      <c r="S21" s="50">
        <v>62</v>
      </c>
      <c r="T21" s="44">
        <v>0</v>
      </c>
      <c r="U21" s="14">
        <f t="shared" si="91"/>
        <v>0</v>
      </c>
      <c r="V21" s="50">
        <v>6</v>
      </c>
      <c r="W21" s="44">
        <v>0</v>
      </c>
      <c r="X21" s="14">
        <f t="shared" si="9"/>
        <v>0</v>
      </c>
      <c r="Y21" s="50">
        <v>3</v>
      </c>
      <c r="Z21" s="35">
        <v>0</v>
      </c>
      <c r="AA21" s="14">
        <f t="shared" si="92"/>
        <v>0</v>
      </c>
      <c r="AB21" s="50">
        <v>4</v>
      </c>
      <c r="AC21" s="44">
        <v>0</v>
      </c>
      <c r="AD21" s="14">
        <f t="shared" si="11"/>
        <v>0</v>
      </c>
      <c r="AE21" s="50">
        <f t="shared" si="12"/>
        <v>75</v>
      </c>
      <c r="AF21" s="35">
        <f t="shared" si="13"/>
        <v>0</v>
      </c>
      <c r="AG21" s="14">
        <f t="shared" si="93"/>
        <v>0</v>
      </c>
      <c r="AH21" s="50">
        <v>3355</v>
      </c>
      <c r="AI21" s="44">
        <v>26</v>
      </c>
      <c r="AJ21" s="14">
        <f t="shared" si="94"/>
        <v>7.7496274217585693E-3</v>
      </c>
      <c r="AK21" s="50">
        <v>965</v>
      </c>
      <c r="AL21" s="44">
        <v>33</v>
      </c>
      <c r="AM21" s="14">
        <f t="shared" si="16"/>
        <v>3.4196891191709843E-2</v>
      </c>
      <c r="AN21" s="50">
        <v>704</v>
      </c>
      <c r="AO21" s="44">
        <v>30</v>
      </c>
      <c r="AP21" s="14">
        <f t="shared" si="95"/>
        <v>4.261363636363636E-2</v>
      </c>
      <c r="AQ21" s="50">
        <v>45</v>
      </c>
      <c r="AR21" s="44">
        <v>0</v>
      </c>
      <c r="AS21" s="14">
        <f t="shared" si="18"/>
        <v>0</v>
      </c>
      <c r="AT21" s="50">
        <f t="shared" si="19"/>
        <v>5069</v>
      </c>
      <c r="AU21" s="35">
        <f t="shared" si="20"/>
        <v>89</v>
      </c>
      <c r="AV21" s="14">
        <f t="shared" si="96"/>
        <v>1.7557703689090549E-2</v>
      </c>
      <c r="AW21" s="50">
        <v>2987</v>
      </c>
      <c r="AX21" s="44">
        <v>10</v>
      </c>
      <c r="AY21" s="14">
        <f t="shared" si="97"/>
        <v>3.3478406427854034E-3</v>
      </c>
      <c r="AZ21" s="50">
        <v>680</v>
      </c>
      <c r="BA21" s="44">
        <v>7</v>
      </c>
      <c r="BB21" s="14">
        <f t="shared" si="23"/>
        <v>1.0294117647058823E-2</v>
      </c>
      <c r="BC21" s="50">
        <v>407</v>
      </c>
      <c r="BD21" s="35">
        <v>9</v>
      </c>
      <c r="BE21" s="14">
        <f t="shared" si="98"/>
        <v>2.2113022113022112E-2</v>
      </c>
      <c r="BF21" s="50">
        <v>154</v>
      </c>
      <c r="BG21" s="44">
        <v>1</v>
      </c>
      <c r="BH21" s="14">
        <f t="shared" si="25"/>
        <v>6.4935064935064939E-3</v>
      </c>
      <c r="BI21" s="50">
        <f t="shared" si="26"/>
        <v>4228</v>
      </c>
      <c r="BJ21" s="35">
        <f t="shared" si="27"/>
        <v>27</v>
      </c>
      <c r="BK21" s="14">
        <f t="shared" si="99"/>
        <v>6.3859981078524123E-3</v>
      </c>
      <c r="BL21" s="50">
        <v>2359</v>
      </c>
      <c r="BM21" s="44">
        <v>4</v>
      </c>
      <c r="BN21" s="14">
        <f t="shared" si="100"/>
        <v>1.6956337431114879E-3</v>
      </c>
      <c r="BO21" s="50">
        <v>494</v>
      </c>
      <c r="BP21" s="44">
        <v>6</v>
      </c>
      <c r="BQ21" s="14">
        <f t="shared" si="30"/>
        <v>1.2145748987854251E-2</v>
      </c>
      <c r="BR21" s="50">
        <v>262</v>
      </c>
      <c r="BS21" s="35">
        <v>4</v>
      </c>
      <c r="BT21" s="14">
        <f t="shared" si="101"/>
        <v>1.5267175572519083E-2</v>
      </c>
      <c r="BU21" s="50">
        <v>176</v>
      </c>
      <c r="BV21" s="44">
        <v>1</v>
      </c>
      <c r="BW21" s="14">
        <f t="shared" si="32"/>
        <v>5.681818181818182E-3</v>
      </c>
      <c r="BX21" s="50">
        <f t="shared" si="33"/>
        <v>3291</v>
      </c>
      <c r="BY21" s="35">
        <f t="shared" si="34"/>
        <v>15</v>
      </c>
      <c r="BZ21" s="14">
        <f t="shared" si="102"/>
        <v>4.5578851412944391E-3</v>
      </c>
      <c r="CA21" s="50">
        <v>1195</v>
      </c>
      <c r="CB21" s="44">
        <v>0</v>
      </c>
      <c r="CC21" s="14">
        <f t="shared" si="103"/>
        <v>0</v>
      </c>
      <c r="CD21" s="50">
        <v>246</v>
      </c>
      <c r="CE21" s="44">
        <v>0</v>
      </c>
      <c r="CF21" s="14">
        <f t="shared" si="37"/>
        <v>0</v>
      </c>
      <c r="CG21" s="50">
        <v>98</v>
      </c>
      <c r="CH21" s="35">
        <v>1</v>
      </c>
      <c r="CI21" s="14">
        <f t="shared" si="104"/>
        <v>1.020408163265306E-2</v>
      </c>
      <c r="CJ21" s="50">
        <v>194</v>
      </c>
      <c r="CK21" s="44">
        <v>0</v>
      </c>
      <c r="CL21" s="14">
        <f t="shared" si="39"/>
        <v>0</v>
      </c>
      <c r="CM21" s="50">
        <f t="shared" si="40"/>
        <v>1733</v>
      </c>
      <c r="CN21" s="35">
        <f t="shared" si="41"/>
        <v>1</v>
      </c>
      <c r="CO21" s="14">
        <f t="shared" si="105"/>
        <v>5.7703404500865547E-4</v>
      </c>
      <c r="CP21" s="50">
        <v>417</v>
      </c>
      <c r="CQ21" s="44">
        <v>1</v>
      </c>
      <c r="CR21" s="14">
        <f t="shared" si="106"/>
        <v>2.3980815347721821E-3</v>
      </c>
      <c r="CS21" s="50">
        <v>56</v>
      </c>
      <c r="CT21" s="44">
        <v>0</v>
      </c>
      <c r="CU21" s="14">
        <f t="shared" si="44"/>
        <v>0</v>
      </c>
      <c r="CV21" s="50">
        <v>28</v>
      </c>
      <c r="CW21" s="35">
        <v>0</v>
      </c>
      <c r="CX21" s="14">
        <f t="shared" si="107"/>
        <v>0</v>
      </c>
      <c r="CY21" s="50">
        <v>170</v>
      </c>
      <c r="CZ21" s="44">
        <v>0</v>
      </c>
      <c r="DA21" s="14">
        <f t="shared" si="46"/>
        <v>0</v>
      </c>
      <c r="DB21" s="50">
        <f t="shared" si="47"/>
        <v>671</v>
      </c>
      <c r="DC21" s="35">
        <f t="shared" si="48"/>
        <v>1</v>
      </c>
      <c r="DD21" s="14">
        <f t="shared" si="108"/>
        <v>1.4903129657228018E-3</v>
      </c>
      <c r="DE21" s="50">
        <f t="shared" si="109"/>
        <v>10389</v>
      </c>
      <c r="DF21" s="44">
        <f t="shared" si="110"/>
        <v>41</v>
      </c>
      <c r="DG21" s="14">
        <f t="shared" si="111"/>
        <v>3.9464818558090286E-3</v>
      </c>
      <c r="DH21" s="50">
        <f t="shared" si="52"/>
        <v>2451</v>
      </c>
      <c r="DI21" s="44">
        <f t="shared" si="53"/>
        <v>46</v>
      </c>
      <c r="DJ21" s="14">
        <f t="shared" si="83"/>
        <v>1.8767849857201143E-2</v>
      </c>
      <c r="DK21" s="50">
        <f t="shared" si="112"/>
        <v>1502</v>
      </c>
      <c r="DL21" s="35">
        <f t="shared" si="113"/>
        <v>44</v>
      </c>
      <c r="DM21" s="14">
        <f t="shared" si="114"/>
        <v>2.929427430093209E-2</v>
      </c>
      <c r="DN21" s="50">
        <f t="shared" si="57"/>
        <v>744</v>
      </c>
      <c r="DO21" s="44">
        <f t="shared" si="58"/>
        <v>2</v>
      </c>
      <c r="DP21" s="14">
        <f t="shared" si="59"/>
        <v>2.6881720430107529E-3</v>
      </c>
      <c r="DQ21" s="50">
        <f t="shared" si="115"/>
        <v>15086</v>
      </c>
      <c r="DR21" s="35">
        <f t="shared" si="116"/>
        <v>133</v>
      </c>
      <c r="DS21" s="14">
        <f t="shared" si="117"/>
        <v>8.8161209068010078E-3</v>
      </c>
      <c r="DU21" s="77" t="s">
        <v>13</v>
      </c>
      <c r="DV21" s="75">
        <f t="shared" si="61"/>
        <v>7.160288556947089E-3</v>
      </c>
      <c r="DW21" s="74"/>
      <c r="DX21" s="51" t="str">
        <f t="shared" si="62"/>
        <v>岸和田市</v>
      </c>
      <c r="DY21" s="43">
        <f t="shared" si="86"/>
        <v>1.0773221877927506E-2</v>
      </c>
      <c r="DZ21" s="43">
        <f t="shared" si="87"/>
        <v>1.0999999999999999E-2</v>
      </c>
      <c r="EA21" s="43">
        <f t="shared" si="0"/>
        <v>6.898361639110711E-3</v>
      </c>
      <c r="EB21" s="43">
        <f t="shared" si="63"/>
        <v>7.0000000000000001E-3</v>
      </c>
      <c r="EC21" s="92">
        <f t="shared" si="64"/>
        <v>0.39999999999999991</v>
      </c>
      <c r="ED21" s="74"/>
      <c r="EE21" s="34" t="s">
        <v>13</v>
      </c>
      <c r="EF21" s="43">
        <f t="shared" si="65"/>
        <v>2.7911130959026461E-3</v>
      </c>
      <c r="EG21" s="43">
        <f t="shared" si="66"/>
        <v>3.0000000000000001E-3</v>
      </c>
      <c r="EH21" s="43">
        <f t="shared" si="67"/>
        <v>1.621384750219106E-2</v>
      </c>
      <c r="EI21" s="43">
        <f t="shared" si="68"/>
        <v>1.6E-2</v>
      </c>
      <c r="EJ21" s="43">
        <f t="shared" si="69"/>
        <v>3.108211818879509E-2</v>
      </c>
      <c r="EK21" s="43">
        <f t="shared" si="70"/>
        <v>3.1E-2</v>
      </c>
      <c r="EM21" s="43">
        <f t="shared" si="118"/>
        <v>8.6223911663936698E-3</v>
      </c>
      <c r="EN21" s="43">
        <f t="shared" si="72"/>
        <v>8.9999999999999993E-3</v>
      </c>
      <c r="EO21" s="43">
        <f t="shared" si="73"/>
        <v>6.0169242942253792E-3</v>
      </c>
      <c r="EP21" s="43">
        <f t="shared" si="74"/>
        <v>6.0000000000000001E-3</v>
      </c>
      <c r="EQ21" s="92">
        <f t="shared" si="75"/>
        <v>0.29999999999999993</v>
      </c>
      <c r="ER21" s="43">
        <f t="shared" si="119"/>
        <v>4.5434080562951271E-3</v>
      </c>
      <c r="ES21" s="43">
        <f t="shared" si="77"/>
        <v>5.0000000000000001E-3</v>
      </c>
      <c r="ET21" s="43">
        <f t="shared" si="78"/>
        <v>1.6994682078983928E-2</v>
      </c>
      <c r="EU21" s="43">
        <f t="shared" si="79"/>
        <v>1.7000000000000001E-2</v>
      </c>
      <c r="EV21" s="43">
        <f t="shared" si="120"/>
        <v>2.9811388691793662E-2</v>
      </c>
      <c r="EW21" s="43">
        <f t="shared" si="81"/>
        <v>0.03</v>
      </c>
      <c r="EX21" s="36">
        <v>0</v>
      </c>
    </row>
    <row r="22" spans="2:154" s="13" customFormat="1" ht="13.5" customHeight="1">
      <c r="B22" s="52">
        <v>17</v>
      </c>
      <c r="C22" s="12" t="s">
        <v>117</v>
      </c>
      <c r="D22" s="50">
        <v>40</v>
      </c>
      <c r="E22" s="44">
        <v>0</v>
      </c>
      <c r="F22" s="14">
        <f t="shared" si="88"/>
        <v>0</v>
      </c>
      <c r="G22" s="50">
        <v>6</v>
      </c>
      <c r="H22" s="44">
        <v>0</v>
      </c>
      <c r="I22" s="14">
        <f t="shared" si="2"/>
        <v>0</v>
      </c>
      <c r="J22" s="50">
        <v>1</v>
      </c>
      <c r="K22" s="44">
        <v>0</v>
      </c>
      <c r="L22" s="14">
        <f t="shared" si="89"/>
        <v>0</v>
      </c>
      <c r="M22" s="50">
        <v>0</v>
      </c>
      <c r="N22" s="44">
        <v>0</v>
      </c>
      <c r="O22" s="14" t="str">
        <f t="shared" si="4"/>
        <v>-</v>
      </c>
      <c r="P22" s="50">
        <f t="shared" si="5"/>
        <v>47</v>
      </c>
      <c r="Q22" s="44">
        <f t="shared" si="6"/>
        <v>0</v>
      </c>
      <c r="R22" s="14">
        <f t="shared" si="90"/>
        <v>0</v>
      </c>
      <c r="S22" s="50">
        <v>131</v>
      </c>
      <c r="T22" s="44">
        <v>1</v>
      </c>
      <c r="U22" s="14">
        <f t="shared" si="91"/>
        <v>7.6335877862595417E-3</v>
      </c>
      <c r="V22" s="50">
        <v>5</v>
      </c>
      <c r="W22" s="44">
        <v>0</v>
      </c>
      <c r="X22" s="14">
        <f t="shared" si="9"/>
        <v>0</v>
      </c>
      <c r="Y22" s="50">
        <v>5</v>
      </c>
      <c r="Z22" s="35">
        <v>0</v>
      </c>
      <c r="AA22" s="14">
        <f t="shared" si="92"/>
        <v>0</v>
      </c>
      <c r="AB22" s="50">
        <v>6</v>
      </c>
      <c r="AC22" s="44">
        <v>0</v>
      </c>
      <c r="AD22" s="14">
        <f t="shared" si="11"/>
        <v>0</v>
      </c>
      <c r="AE22" s="50">
        <f t="shared" si="12"/>
        <v>147</v>
      </c>
      <c r="AF22" s="35">
        <f t="shared" si="13"/>
        <v>1</v>
      </c>
      <c r="AG22" s="14">
        <f t="shared" si="93"/>
        <v>6.8027210884353739E-3</v>
      </c>
      <c r="AH22" s="50">
        <v>5482</v>
      </c>
      <c r="AI22" s="44">
        <v>23</v>
      </c>
      <c r="AJ22" s="14">
        <f t="shared" si="94"/>
        <v>4.1955490696825972E-3</v>
      </c>
      <c r="AK22" s="50">
        <v>1128</v>
      </c>
      <c r="AL22" s="44">
        <v>12</v>
      </c>
      <c r="AM22" s="14">
        <f t="shared" si="16"/>
        <v>1.0638297872340425E-2</v>
      </c>
      <c r="AN22" s="50">
        <v>626</v>
      </c>
      <c r="AO22" s="44">
        <v>12</v>
      </c>
      <c r="AP22" s="14">
        <f t="shared" si="95"/>
        <v>1.9169329073482427E-2</v>
      </c>
      <c r="AQ22" s="50">
        <v>75</v>
      </c>
      <c r="AR22" s="44">
        <v>1</v>
      </c>
      <c r="AS22" s="14">
        <f t="shared" si="18"/>
        <v>1.3333333333333334E-2</v>
      </c>
      <c r="AT22" s="50">
        <f t="shared" si="19"/>
        <v>7311</v>
      </c>
      <c r="AU22" s="35">
        <f t="shared" si="20"/>
        <v>48</v>
      </c>
      <c r="AV22" s="14">
        <f t="shared" si="96"/>
        <v>6.5654493229380384E-3</v>
      </c>
      <c r="AW22" s="50">
        <v>4806</v>
      </c>
      <c r="AX22" s="44">
        <v>12</v>
      </c>
      <c r="AY22" s="14">
        <f t="shared" si="97"/>
        <v>2.4968789013732834E-3</v>
      </c>
      <c r="AZ22" s="50">
        <v>809</v>
      </c>
      <c r="BA22" s="44">
        <v>16</v>
      </c>
      <c r="BB22" s="14">
        <f t="shared" si="23"/>
        <v>1.9777503090234856E-2</v>
      </c>
      <c r="BC22" s="50">
        <v>382</v>
      </c>
      <c r="BD22" s="35">
        <v>6</v>
      </c>
      <c r="BE22" s="14">
        <f t="shared" si="98"/>
        <v>1.5706806282722512E-2</v>
      </c>
      <c r="BF22" s="50">
        <v>203</v>
      </c>
      <c r="BG22" s="44">
        <v>0</v>
      </c>
      <c r="BH22" s="14">
        <f t="shared" si="25"/>
        <v>0</v>
      </c>
      <c r="BI22" s="50">
        <f t="shared" si="26"/>
        <v>6200</v>
      </c>
      <c r="BJ22" s="35">
        <f t="shared" si="27"/>
        <v>34</v>
      </c>
      <c r="BK22" s="14">
        <f t="shared" si="99"/>
        <v>5.4838709677419353E-3</v>
      </c>
      <c r="BL22" s="50">
        <v>3492</v>
      </c>
      <c r="BM22" s="44">
        <v>5</v>
      </c>
      <c r="BN22" s="14">
        <f t="shared" si="100"/>
        <v>1.4318442153493699E-3</v>
      </c>
      <c r="BO22" s="50">
        <v>596</v>
      </c>
      <c r="BP22" s="44">
        <v>7</v>
      </c>
      <c r="BQ22" s="14">
        <f t="shared" si="30"/>
        <v>1.1744966442953021E-2</v>
      </c>
      <c r="BR22" s="50">
        <v>210</v>
      </c>
      <c r="BS22" s="35">
        <v>1</v>
      </c>
      <c r="BT22" s="14">
        <f t="shared" si="101"/>
        <v>4.7619047619047623E-3</v>
      </c>
      <c r="BU22" s="50">
        <v>264</v>
      </c>
      <c r="BV22" s="44">
        <v>0</v>
      </c>
      <c r="BW22" s="14">
        <f t="shared" si="32"/>
        <v>0</v>
      </c>
      <c r="BX22" s="50">
        <f t="shared" si="33"/>
        <v>4562</v>
      </c>
      <c r="BY22" s="35">
        <f t="shared" si="34"/>
        <v>13</v>
      </c>
      <c r="BZ22" s="14">
        <f t="shared" si="102"/>
        <v>2.8496273564226219E-3</v>
      </c>
      <c r="CA22" s="50">
        <v>1657</v>
      </c>
      <c r="CB22" s="44">
        <v>0</v>
      </c>
      <c r="CC22" s="14">
        <f t="shared" si="103"/>
        <v>0</v>
      </c>
      <c r="CD22" s="50">
        <v>301</v>
      </c>
      <c r="CE22" s="44">
        <v>0</v>
      </c>
      <c r="CF22" s="14">
        <f t="shared" si="37"/>
        <v>0</v>
      </c>
      <c r="CG22" s="50">
        <v>92</v>
      </c>
      <c r="CH22" s="35">
        <v>0</v>
      </c>
      <c r="CI22" s="14">
        <f t="shared" si="104"/>
        <v>0</v>
      </c>
      <c r="CJ22" s="50">
        <v>257</v>
      </c>
      <c r="CK22" s="44">
        <v>1</v>
      </c>
      <c r="CL22" s="14">
        <f t="shared" si="39"/>
        <v>3.8910505836575876E-3</v>
      </c>
      <c r="CM22" s="50">
        <f t="shared" si="40"/>
        <v>2307</v>
      </c>
      <c r="CN22" s="35">
        <f t="shared" si="41"/>
        <v>1</v>
      </c>
      <c r="CO22" s="14">
        <f t="shared" si="105"/>
        <v>4.3346337234503684E-4</v>
      </c>
      <c r="CP22" s="50">
        <v>502</v>
      </c>
      <c r="CQ22" s="44">
        <v>1</v>
      </c>
      <c r="CR22" s="14">
        <f t="shared" si="106"/>
        <v>1.9920318725099601E-3</v>
      </c>
      <c r="CS22" s="50">
        <v>77</v>
      </c>
      <c r="CT22" s="44">
        <v>0</v>
      </c>
      <c r="CU22" s="14">
        <f t="shared" si="44"/>
        <v>0</v>
      </c>
      <c r="CV22" s="50">
        <v>29</v>
      </c>
      <c r="CW22" s="35">
        <v>0</v>
      </c>
      <c r="CX22" s="14">
        <f t="shared" si="107"/>
        <v>0</v>
      </c>
      <c r="CY22" s="50">
        <v>239</v>
      </c>
      <c r="CZ22" s="44">
        <v>0</v>
      </c>
      <c r="DA22" s="14">
        <f t="shared" si="46"/>
        <v>0</v>
      </c>
      <c r="DB22" s="50">
        <f t="shared" si="47"/>
        <v>847</v>
      </c>
      <c r="DC22" s="35">
        <f t="shared" si="48"/>
        <v>1</v>
      </c>
      <c r="DD22" s="14">
        <f t="shared" si="108"/>
        <v>1.1806375442739079E-3</v>
      </c>
      <c r="DE22" s="50">
        <f t="shared" si="109"/>
        <v>16110</v>
      </c>
      <c r="DF22" s="44">
        <f t="shared" si="110"/>
        <v>42</v>
      </c>
      <c r="DG22" s="14">
        <f t="shared" si="111"/>
        <v>2.6070763500931097E-3</v>
      </c>
      <c r="DH22" s="50">
        <f t="shared" si="52"/>
        <v>2922</v>
      </c>
      <c r="DI22" s="44">
        <f t="shared" si="53"/>
        <v>35</v>
      </c>
      <c r="DJ22" s="14">
        <f t="shared" si="83"/>
        <v>1.1978097193702943E-2</v>
      </c>
      <c r="DK22" s="50">
        <f t="shared" si="112"/>
        <v>1345</v>
      </c>
      <c r="DL22" s="35">
        <f t="shared" si="113"/>
        <v>19</v>
      </c>
      <c r="DM22" s="14">
        <f t="shared" si="114"/>
        <v>1.412639405204461E-2</v>
      </c>
      <c r="DN22" s="50">
        <f t="shared" si="57"/>
        <v>1044</v>
      </c>
      <c r="DO22" s="44">
        <f t="shared" si="58"/>
        <v>2</v>
      </c>
      <c r="DP22" s="14">
        <f t="shared" si="59"/>
        <v>1.9157088122605363E-3</v>
      </c>
      <c r="DQ22" s="50">
        <f t="shared" si="115"/>
        <v>21421</v>
      </c>
      <c r="DR22" s="35">
        <f t="shared" si="116"/>
        <v>98</v>
      </c>
      <c r="DS22" s="14">
        <f t="shared" si="117"/>
        <v>4.5749498156015126E-3</v>
      </c>
      <c r="DU22" s="77" t="s">
        <v>22</v>
      </c>
      <c r="DV22" s="75">
        <f t="shared" si="61"/>
        <v>8.8786911412609745E-3</v>
      </c>
      <c r="DW22" s="74"/>
      <c r="DX22" s="51" t="str">
        <f t="shared" si="62"/>
        <v>四條畷市</v>
      </c>
      <c r="DY22" s="43">
        <f t="shared" si="86"/>
        <v>1.072833472404339E-2</v>
      </c>
      <c r="DZ22" s="43">
        <f t="shared" si="87"/>
        <v>1.0999999999999999E-2</v>
      </c>
      <c r="EA22" s="43">
        <f t="shared" si="0"/>
        <v>8.9921318846009745E-3</v>
      </c>
      <c r="EB22" s="43">
        <f t="shared" si="63"/>
        <v>8.9999999999999993E-3</v>
      </c>
      <c r="EC22" s="92">
        <f t="shared" si="64"/>
        <v>0.2</v>
      </c>
      <c r="ED22" s="74"/>
      <c r="EE22" s="34" t="s">
        <v>22</v>
      </c>
      <c r="EF22" s="43">
        <f t="shared" si="65"/>
        <v>3.4557582576549063E-3</v>
      </c>
      <c r="EG22" s="43">
        <f t="shared" si="66"/>
        <v>3.0000000000000001E-3</v>
      </c>
      <c r="EH22" s="43">
        <f t="shared" si="67"/>
        <v>1.3940356449620611E-2</v>
      </c>
      <c r="EI22" s="43">
        <f t="shared" si="68"/>
        <v>1.4E-2</v>
      </c>
      <c r="EJ22" s="43">
        <f t="shared" si="69"/>
        <v>3.6340038935756006E-2</v>
      </c>
      <c r="EK22" s="43">
        <f t="shared" si="70"/>
        <v>3.5999999999999997E-2</v>
      </c>
      <c r="EM22" s="43">
        <f t="shared" si="118"/>
        <v>8.6223911663936698E-3</v>
      </c>
      <c r="EN22" s="43">
        <f t="shared" si="72"/>
        <v>8.9999999999999993E-3</v>
      </c>
      <c r="EO22" s="43">
        <f t="shared" si="73"/>
        <v>6.0169242942253792E-3</v>
      </c>
      <c r="EP22" s="43">
        <f t="shared" si="74"/>
        <v>6.0000000000000001E-3</v>
      </c>
      <c r="EQ22" s="92">
        <f t="shared" si="75"/>
        <v>0.29999999999999993</v>
      </c>
      <c r="ER22" s="43">
        <f t="shared" si="119"/>
        <v>4.5434080562951271E-3</v>
      </c>
      <c r="ES22" s="43">
        <f t="shared" si="77"/>
        <v>5.0000000000000001E-3</v>
      </c>
      <c r="ET22" s="43">
        <f t="shared" si="78"/>
        <v>1.6994682078983928E-2</v>
      </c>
      <c r="EU22" s="43">
        <f t="shared" si="79"/>
        <v>1.7000000000000001E-2</v>
      </c>
      <c r="EV22" s="43">
        <f t="shared" si="120"/>
        <v>2.9811388691793662E-2</v>
      </c>
      <c r="EW22" s="43">
        <f t="shared" si="81"/>
        <v>0.03</v>
      </c>
      <c r="EX22" s="36">
        <v>0</v>
      </c>
    </row>
    <row r="23" spans="2:154" s="13" customFormat="1" ht="13.5" customHeight="1">
      <c r="B23" s="52">
        <v>18</v>
      </c>
      <c r="C23" s="12" t="s">
        <v>55</v>
      </c>
      <c r="D23" s="50">
        <v>17</v>
      </c>
      <c r="E23" s="44">
        <v>0</v>
      </c>
      <c r="F23" s="14">
        <f t="shared" si="88"/>
        <v>0</v>
      </c>
      <c r="G23" s="50">
        <v>1</v>
      </c>
      <c r="H23" s="44">
        <v>0</v>
      </c>
      <c r="I23" s="14">
        <f t="shared" si="2"/>
        <v>0</v>
      </c>
      <c r="J23" s="50">
        <v>0</v>
      </c>
      <c r="K23" s="44">
        <v>0</v>
      </c>
      <c r="L23" s="14" t="str">
        <f t="shared" si="89"/>
        <v>-</v>
      </c>
      <c r="M23" s="50">
        <v>0</v>
      </c>
      <c r="N23" s="44">
        <v>0</v>
      </c>
      <c r="O23" s="14" t="str">
        <f t="shared" si="4"/>
        <v>-</v>
      </c>
      <c r="P23" s="50">
        <f t="shared" si="5"/>
        <v>18</v>
      </c>
      <c r="Q23" s="44">
        <f t="shared" si="6"/>
        <v>0</v>
      </c>
      <c r="R23" s="14">
        <f t="shared" si="90"/>
        <v>0</v>
      </c>
      <c r="S23" s="50">
        <v>88</v>
      </c>
      <c r="T23" s="44">
        <v>0</v>
      </c>
      <c r="U23" s="14">
        <f t="shared" si="91"/>
        <v>0</v>
      </c>
      <c r="V23" s="50">
        <v>14</v>
      </c>
      <c r="W23" s="44">
        <v>0</v>
      </c>
      <c r="X23" s="14">
        <f t="shared" si="9"/>
        <v>0</v>
      </c>
      <c r="Y23" s="50">
        <v>4</v>
      </c>
      <c r="Z23" s="35">
        <v>0</v>
      </c>
      <c r="AA23" s="14">
        <f t="shared" si="92"/>
        <v>0</v>
      </c>
      <c r="AB23" s="50">
        <v>6</v>
      </c>
      <c r="AC23" s="44">
        <v>0</v>
      </c>
      <c r="AD23" s="14">
        <f t="shared" si="11"/>
        <v>0</v>
      </c>
      <c r="AE23" s="50">
        <f t="shared" si="12"/>
        <v>112</v>
      </c>
      <c r="AF23" s="35">
        <f t="shared" si="13"/>
        <v>0</v>
      </c>
      <c r="AG23" s="14">
        <f t="shared" si="93"/>
        <v>0</v>
      </c>
      <c r="AH23" s="50">
        <v>4797</v>
      </c>
      <c r="AI23" s="44">
        <v>21</v>
      </c>
      <c r="AJ23" s="14">
        <f t="shared" si="94"/>
        <v>4.3777360850531582E-3</v>
      </c>
      <c r="AK23" s="50">
        <v>1010</v>
      </c>
      <c r="AL23" s="44">
        <v>17</v>
      </c>
      <c r="AM23" s="14">
        <f t="shared" si="16"/>
        <v>1.6831683168316833E-2</v>
      </c>
      <c r="AN23" s="50">
        <v>637</v>
      </c>
      <c r="AO23" s="44">
        <v>23</v>
      </c>
      <c r="AP23" s="14">
        <f t="shared" si="95"/>
        <v>3.6106750392464679E-2</v>
      </c>
      <c r="AQ23" s="50">
        <v>67</v>
      </c>
      <c r="AR23" s="44">
        <v>0</v>
      </c>
      <c r="AS23" s="14">
        <f t="shared" si="18"/>
        <v>0</v>
      </c>
      <c r="AT23" s="50">
        <f t="shared" si="19"/>
        <v>6511</v>
      </c>
      <c r="AU23" s="35">
        <f t="shared" si="20"/>
        <v>61</v>
      </c>
      <c r="AV23" s="14">
        <f t="shared" si="96"/>
        <v>9.3687605590539094E-3</v>
      </c>
      <c r="AW23" s="50">
        <v>4344</v>
      </c>
      <c r="AX23" s="44">
        <v>17</v>
      </c>
      <c r="AY23" s="14">
        <f t="shared" si="97"/>
        <v>3.9134438305709028E-3</v>
      </c>
      <c r="AZ23" s="50">
        <v>795</v>
      </c>
      <c r="BA23" s="44">
        <v>11</v>
      </c>
      <c r="BB23" s="14">
        <f t="shared" si="23"/>
        <v>1.3836477987421384E-2</v>
      </c>
      <c r="BC23" s="50">
        <v>380</v>
      </c>
      <c r="BD23" s="35">
        <v>11</v>
      </c>
      <c r="BE23" s="14">
        <f t="shared" si="98"/>
        <v>2.8947368421052631E-2</v>
      </c>
      <c r="BF23" s="50">
        <v>217</v>
      </c>
      <c r="BG23" s="44">
        <v>0</v>
      </c>
      <c r="BH23" s="14">
        <f t="shared" si="25"/>
        <v>0</v>
      </c>
      <c r="BI23" s="50">
        <f t="shared" si="26"/>
        <v>5736</v>
      </c>
      <c r="BJ23" s="35">
        <f t="shared" si="27"/>
        <v>39</v>
      </c>
      <c r="BK23" s="14">
        <f t="shared" si="99"/>
        <v>6.7991631799163184E-3</v>
      </c>
      <c r="BL23" s="50">
        <v>3128</v>
      </c>
      <c r="BM23" s="44">
        <v>4</v>
      </c>
      <c r="BN23" s="14">
        <f t="shared" si="100"/>
        <v>1.2787723785166241E-3</v>
      </c>
      <c r="BO23" s="50">
        <v>603</v>
      </c>
      <c r="BP23" s="44">
        <v>2</v>
      </c>
      <c r="BQ23" s="14">
        <f t="shared" si="30"/>
        <v>3.3167495854063019E-3</v>
      </c>
      <c r="BR23" s="50">
        <v>230</v>
      </c>
      <c r="BS23" s="35">
        <v>2</v>
      </c>
      <c r="BT23" s="14">
        <f t="shared" si="101"/>
        <v>8.6956521739130436E-3</v>
      </c>
      <c r="BU23" s="50">
        <v>232</v>
      </c>
      <c r="BV23" s="44">
        <v>0</v>
      </c>
      <c r="BW23" s="14">
        <f t="shared" si="32"/>
        <v>0</v>
      </c>
      <c r="BX23" s="50">
        <f t="shared" si="33"/>
        <v>4193</v>
      </c>
      <c r="BY23" s="35">
        <f t="shared" si="34"/>
        <v>8</v>
      </c>
      <c r="BZ23" s="14">
        <f t="shared" si="102"/>
        <v>1.9079418077748629E-3</v>
      </c>
      <c r="CA23" s="50">
        <v>1518</v>
      </c>
      <c r="CB23" s="44">
        <v>1</v>
      </c>
      <c r="CC23" s="14">
        <f t="shared" si="103"/>
        <v>6.5876152832674575E-4</v>
      </c>
      <c r="CD23" s="50">
        <v>273</v>
      </c>
      <c r="CE23" s="44">
        <v>0</v>
      </c>
      <c r="CF23" s="14">
        <f t="shared" si="37"/>
        <v>0</v>
      </c>
      <c r="CG23" s="50">
        <v>103</v>
      </c>
      <c r="CH23" s="35">
        <v>0</v>
      </c>
      <c r="CI23" s="14">
        <f t="shared" si="104"/>
        <v>0</v>
      </c>
      <c r="CJ23" s="50">
        <v>230</v>
      </c>
      <c r="CK23" s="44">
        <v>0</v>
      </c>
      <c r="CL23" s="14">
        <f t="shared" si="39"/>
        <v>0</v>
      </c>
      <c r="CM23" s="50">
        <f t="shared" si="40"/>
        <v>2124</v>
      </c>
      <c r="CN23" s="35">
        <f t="shared" si="41"/>
        <v>1</v>
      </c>
      <c r="CO23" s="14">
        <f t="shared" si="105"/>
        <v>4.7080979284369113E-4</v>
      </c>
      <c r="CP23" s="50">
        <v>491</v>
      </c>
      <c r="CQ23" s="44">
        <v>0</v>
      </c>
      <c r="CR23" s="14">
        <f t="shared" si="106"/>
        <v>0</v>
      </c>
      <c r="CS23" s="50">
        <v>77</v>
      </c>
      <c r="CT23" s="44">
        <v>0</v>
      </c>
      <c r="CU23" s="14">
        <f t="shared" si="44"/>
        <v>0</v>
      </c>
      <c r="CV23" s="50">
        <v>29</v>
      </c>
      <c r="CW23" s="35">
        <v>0</v>
      </c>
      <c r="CX23" s="14">
        <f t="shared" si="107"/>
        <v>0</v>
      </c>
      <c r="CY23" s="50">
        <v>207</v>
      </c>
      <c r="CZ23" s="44">
        <v>0</v>
      </c>
      <c r="DA23" s="14">
        <f t="shared" si="46"/>
        <v>0</v>
      </c>
      <c r="DB23" s="50">
        <f t="shared" si="47"/>
        <v>804</v>
      </c>
      <c r="DC23" s="35">
        <f t="shared" si="48"/>
        <v>0</v>
      </c>
      <c r="DD23" s="14">
        <f t="shared" si="108"/>
        <v>0</v>
      </c>
      <c r="DE23" s="50">
        <f t="shared" si="109"/>
        <v>14383</v>
      </c>
      <c r="DF23" s="44">
        <f t="shared" si="110"/>
        <v>43</v>
      </c>
      <c r="DG23" s="14">
        <f t="shared" si="111"/>
        <v>2.9896405478690119E-3</v>
      </c>
      <c r="DH23" s="50">
        <f t="shared" si="52"/>
        <v>2773</v>
      </c>
      <c r="DI23" s="44">
        <f t="shared" si="53"/>
        <v>30</v>
      </c>
      <c r="DJ23" s="14">
        <f t="shared" si="83"/>
        <v>1.0818608005769925E-2</v>
      </c>
      <c r="DK23" s="50">
        <f t="shared" si="112"/>
        <v>1383</v>
      </c>
      <c r="DL23" s="35">
        <f t="shared" si="113"/>
        <v>36</v>
      </c>
      <c r="DM23" s="14">
        <f t="shared" si="114"/>
        <v>2.6030368763557483E-2</v>
      </c>
      <c r="DN23" s="50">
        <f t="shared" si="57"/>
        <v>959</v>
      </c>
      <c r="DO23" s="44">
        <f t="shared" si="58"/>
        <v>0</v>
      </c>
      <c r="DP23" s="14">
        <f t="shared" si="59"/>
        <v>0</v>
      </c>
      <c r="DQ23" s="50">
        <f t="shared" si="115"/>
        <v>19498</v>
      </c>
      <c r="DR23" s="35">
        <f t="shared" si="116"/>
        <v>109</v>
      </c>
      <c r="DS23" s="14">
        <f t="shared" si="117"/>
        <v>5.5903169555851879E-3</v>
      </c>
      <c r="DU23" s="77" t="s">
        <v>23</v>
      </c>
      <c r="DV23" s="75">
        <f t="shared" si="61"/>
        <v>6.554446596156711E-3</v>
      </c>
      <c r="DW23" s="74"/>
      <c r="DX23" s="51" t="str">
        <f t="shared" si="62"/>
        <v>枚方市</v>
      </c>
      <c r="DY23" s="43">
        <f t="shared" si="86"/>
        <v>1.0615814800364156E-2</v>
      </c>
      <c r="DZ23" s="43">
        <f t="shared" si="87"/>
        <v>1.0999999999999999E-2</v>
      </c>
      <c r="EA23" s="43">
        <f t="shared" si="0"/>
        <v>7.7646376218024199E-3</v>
      </c>
      <c r="EB23" s="43">
        <f t="shared" si="63"/>
        <v>8.0000000000000002E-3</v>
      </c>
      <c r="EC23" s="92">
        <f t="shared" si="64"/>
        <v>0.29999999999999993</v>
      </c>
      <c r="ED23" s="74"/>
      <c r="EE23" s="34" t="s">
        <v>23</v>
      </c>
      <c r="EF23" s="43">
        <f t="shared" si="65"/>
        <v>3.3134526176275677E-3</v>
      </c>
      <c r="EG23" s="43">
        <f t="shared" si="66"/>
        <v>3.0000000000000001E-3</v>
      </c>
      <c r="EH23" s="43">
        <f t="shared" si="67"/>
        <v>1.5067650676506766E-2</v>
      </c>
      <c r="EI23" s="43">
        <f t="shared" si="68"/>
        <v>1.4999999999999999E-2</v>
      </c>
      <c r="EJ23" s="43">
        <f t="shared" si="69"/>
        <v>2.5841816758026624E-2</v>
      </c>
      <c r="EK23" s="43">
        <f t="shared" si="70"/>
        <v>2.5999999999999999E-2</v>
      </c>
      <c r="EM23" s="43">
        <f t="shared" si="118"/>
        <v>8.6223911663936698E-3</v>
      </c>
      <c r="EN23" s="43">
        <f t="shared" si="72"/>
        <v>8.9999999999999993E-3</v>
      </c>
      <c r="EO23" s="43">
        <f t="shared" si="73"/>
        <v>6.0169242942253792E-3</v>
      </c>
      <c r="EP23" s="43">
        <f t="shared" si="74"/>
        <v>6.0000000000000001E-3</v>
      </c>
      <c r="EQ23" s="92">
        <f t="shared" si="75"/>
        <v>0.29999999999999993</v>
      </c>
      <c r="ER23" s="43">
        <f t="shared" si="119"/>
        <v>4.5434080562951271E-3</v>
      </c>
      <c r="ES23" s="43">
        <f t="shared" si="77"/>
        <v>5.0000000000000001E-3</v>
      </c>
      <c r="ET23" s="43">
        <f t="shared" si="78"/>
        <v>1.6994682078983928E-2</v>
      </c>
      <c r="EU23" s="43">
        <f t="shared" si="79"/>
        <v>1.7000000000000001E-2</v>
      </c>
      <c r="EV23" s="43">
        <f t="shared" si="120"/>
        <v>2.9811388691793662E-2</v>
      </c>
      <c r="EW23" s="43">
        <f t="shared" si="81"/>
        <v>0.03</v>
      </c>
      <c r="EX23" s="36">
        <v>0</v>
      </c>
    </row>
    <row r="24" spans="2:154" s="13" customFormat="1" ht="13.5" customHeight="1">
      <c r="B24" s="52">
        <v>19</v>
      </c>
      <c r="C24" s="12" t="s">
        <v>118</v>
      </c>
      <c r="D24" s="50">
        <v>19</v>
      </c>
      <c r="E24" s="44">
        <v>0</v>
      </c>
      <c r="F24" s="14">
        <f t="shared" si="88"/>
        <v>0</v>
      </c>
      <c r="G24" s="50">
        <v>2</v>
      </c>
      <c r="H24" s="44">
        <v>0</v>
      </c>
      <c r="I24" s="14">
        <f t="shared" si="2"/>
        <v>0</v>
      </c>
      <c r="J24" s="50">
        <v>2</v>
      </c>
      <c r="K24" s="44">
        <v>0</v>
      </c>
      <c r="L24" s="14">
        <f t="shared" si="89"/>
        <v>0</v>
      </c>
      <c r="M24" s="50">
        <v>2</v>
      </c>
      <c r="N24" s="44">
        <v>0</v>
      </c>
      <c r="O24" s="14">
        <f t="shared" si="4"/>
        <v>0</v>
      </c>
      <c r="P24" s="50">
        <f t="shared" si="5"/>
        <v>25</v>
      </c>
      <c r="Q24" s="44">
        <f t="shared" si="6"/>
        <v>0</v>
      </c>
      <c r="R24" s="14">
        <f t="shared" si="90"/>
        <v>0</v>
      </c>
      <c r="S24" s="50">
        <v>124</v>
      </c>
      <c r="T24" s="44">
        <v>1</v>
      </c>
      <c r="U24" s="14">
        <f t="shared" si="91"/>
        <v>8.0645161290322578E-3</v>
      </c>
      <c r="V24" s="50">
        <v>0</v>
      </c>
      <c r="W24" s="44">
        <v>0</v>
      </c>
      <c r="X24" s="14" t="str">
        <f t="shared" si="9"/>
        <v>-</v>
      </c>
      <c r="Y24" s="50">
        <v>2</v>
      </c>
      <c r="Z24" s="35">
        <v>0</v>
      </c>
      <c r="AA24" s="14">
        <f t="shared" si="92"/>
        <v>0</v>
      </c>
      <c r="AB24" s="50">
        <v>7</v>
      </c>
      <c r="AC24" s="44">
        <v>0</v>
      </c>
      <c r="AD24" s="14">
        <f t="shared" si="11"/>
        <v>0</v>
      </c>
      <c r="AE24" s="50">
        <f t="shared" si="12"/>
        <v>133</v>
      </c>
      <c r="AF24" s="35">
        <f t="shared" si="13"/>
        <v>1</v>
      </c>
      <c r="AG24" s="14">
        <f t="shared" si="93"/>
        <v>7.5187969924812026E-3</v>
      </c>
      <c r="AH24" s="50">
        <v>3665</v>
      </c>
      <c r="AI24" s="44">
        <v>14</v>
      </c>
      <c r="AJ24" s="14">
        <f t="shared" si="94"/>
        <v>3.819918144611187E-3</v>
      </c>
      <c r="AK24" s="50">
        <v>537</v>
      </c>
      <c r="AL24" s="44">
        <v>5</v>
      </c>
      <c r="AM24" s="14">
        <f t="shared" si="16"/>
        <v>9.3109869646182501E-3</v>
      </c>
      <c r="AN24" s="50">
        <v>313</v>
      </c>
      <c r="AO24" s="44">
        <v>11</v>
      </c>
      <c r="AP24" s="14">
        <f t="shared" si="95"/>
        <v>3.5143769968051117E-2</v>
      </c>
      <c r="AQ24" s="50">
        <v>124</v>
      </c>
      <c r="AR24" s="44">
        <v>0</v>
      </c>
      <c r="AS24" s="14">
        <f t="shared" si="18"/>
        <v>0</v>
      </c>
      <c r="AT24" s="50">
        <f t="shared" si="19"/>
        <v>4639</v>
      </c>
      <c r="AU24" s="35">
        <f t="shared" si="20"/>
        <v>30</v>
      </c>
      <c r="AV24" s="14">
        <f t="shared" si="96"/>
        <v>6.4669109721922826E-3</v>
      </c>
      <c r="AW24" s="50">
        <v>3089</v>
      </c>
      <c r="AX24" s="44">
        <v>8</v>
      </c>
      <c r="AY24" s="14">
        <f t="shared" si="97"/>
        <v>2.589834898025251E-3</v>
      </c>
      <c r="AZ24" s="50">
        <v>395</v>
      </c>
      <c r="BA24" s="44">
        <v>2</v>
      </c>
      <c r="BB24" s="14">
        <f t="shared" si="23"/>
        <v>5.0632911392405064E-3</v>
      </c>
      <c r="BC24" s="50">
        <v>160</v>
      </c>
      <c r="BD24" s="35">
        <v>2</v>
      </c>
      <c r="BE24" s="14">
        <f t="shared" si="98"/>
        <v>1.2500000000000001E-2</v>
      </c>
      <c r="BF24" s="50">
        <v>199</v>
      </c>
      <c r="BG24" s="44">
        <v>0</v>
      </c>
      <c r="BH24" s="14">
        <f t="shared" si="25"/>
        <v>0</v>
      </c>
      <c r="BI24" s="50">
        <f t="shared" si="26"/>
        <v>3843</v>
      </c>
      <c r="BJ24" s="35">
        <f t="shared" si="27"/>
        <v>12</v>
      </c>
      <c r="BK24" s="14">
        <f t="shared" si="99"/>
        <v>3.1225604996096799E-3</v>
      </c>
      <c r="BL24" s="50">
        <v>2077</v>
      </c>
      <c r="BM24" s="44">
        <v>0</v>
      </c>
      <c r="BN24" s="14">
        <f t="shared" si="100"/>
        <v>0</v>
      </c>
      <c r="BO24" s="50">
        <v>249</v>
      </c>
      <c r="BP24" s="44">
        <v>2</v>
      </c>
      <c r="BQ24" s="14">
        <f t="shared" si="30"/>
        <v>8.0321285140562242E-3</v>
      </c>
      <c r="BR24" s="50">
        <v>88</v>
      </c>
      <c r="BS24" s="35">
        <v>0</v>
      </c>
      <c r="BT24" s="14">
        <f t="shared" si="101"/>
        <v>0</v>
      </c>
      <c r="BU24" s="50">
        <v>235</v>
      </c>
      <c r="BV24" s="44">
        <v>0</v>
      </c>
      <c r="BW24" s="14">
        <f t="shared" si="32"/>
        <v>0</v>
      </c>
      <c r="BX24" s="50">
        <f t="shared" si="33"/>
        <v>2649</v>
      </c>
      <c r="BY24" s="35">
        <f t="shared" si="34"/>
        <v>2</v>
      </c>
      <c r="BZ24" s="14">
        <f t="shared" si="102"/>
        <v>7.5500188750471874E-4</v>
      </c>
      <c r="CA24" s="50">
        <v>960</v>
      </c>
      <c r="CB24" s="44">
        <v>0</v>
      </c>
      <c r="CC24" s="14">
        <f t="shared" si="103"/>
        <v>0</v>
      </c>
      <c r="CD24" s="50">
        <v>116</v>
      </c>
      <c r="CE24" s="44">
        <v>0</v>
      </c>
      <c r="CF24" s="14">
        <f t="shared" si="37"/>
        <v>0</v>
      </c>
      <c r="CG24" s="50">
        <v>24</v>
      </c>
      <c r="CH24" s="35">
        <v>0</v>
      </c>
      <c r="CI24" s="14">
        <f t="shared" si="104"/>
        <v>0</v>
      </c>
      <c r="CJ24" s="50">
        <v>222</v>
      </c>
      <c r="CK24" s="44">
        <v>0</v>
      </c>
      <c r="CL24" s="14">
        <f t="shared" si="39"/>
        <v>0</v>
      </c>
      <c r="CM24" s="50">
        <f t="shared" si="40"/>
        <v>1322</v>
      </c>
      <c r="CN24" s="35">
        <f t="shared" si="41"/>
        <v>0</v>
      </c>
      <c r="CO24" s="14">
        <f t="shared" si="105"/>
        <v>0</v>
      </c>
      <c r="CP24" s="50">
        <v>263</v>
      </c>
      <c r="CQ24" s="44">
        <v>0</v>
      </c>
      <c r="CR24" s="14">
        <f t="shared" si="106"/>
        <v>0</v>
      </c>
      <c r="CS24" s="50">
        <v>35</v>
      </c>
      <c r="CT24" s="44">
        <v>0</v>
      </c>
      <c r="CU24" s="14">
        <f t="shared" si="44"/>
        <v>0</v>
      </c>
      <c r="CV24" s="50">
        <v>5</v>
      </c>
      <c r="CW24" s="35">
        <v>0</v>
      </c>
      <c r="CX24" s="14">
        <f t="shared" si="107"/>
        <v>0</v>
      </c>
      <c r="CY24" s="50">
        <v>133</v>
      </c>
      <c r="CZ24" s="44">
        <v>0</v>
      </c>
      <c r="DA24" s="14">
        <f t="shared" si="46"/>
        <v>0</v>
      </c>
      <c r="DB24" s="50">
        <f t="shared" si="47"/>
        <v>436</v>
      </c>
      <c r="DC24" s="35">
        <f t="shared" si="48"/>
        <v>0</v>
      </c>
      <c r="DD24" s="14">
        <f t="shared" si="108"/>
        <v>0</v>
      </c>
      <c r="DE24" s="50">
        <f t="shared" si="109"/>
        <v>10197</v>
      </c>
      <c r="DF24" s="44">
        <f t="shared" si="110"/>
        <v>23</v>
      </c>
      <c r="DG24" s="14">
        <f t="shared" si="111"/>
        <v>2.2555653623614787E-3</v>
      </c>
      <c r="DH24" s="50">
        <f t="shared" si="52"/>
        <v>1334</v>
      </c>
      <c r="DI24" s="44">
        <f t="shared" si="53"/>
        <v>9</v>
      </c>
      <c r="DJ24" s="14">
        <f t="shared" si="83"/>
        <v>6.746626686656672E-3</v>
      </c>
      <c r="DK24" s="50">
        <f t="shared" si="112"/>
        <v>594</v>
      </c>
      <c r="DL24" s="35">
        <f t="shared" si="113"/>
        <v>13</v>
      </c>
      <c r="DM24" s="14">
        <f t="shared" si="114"/>
        <v>2.1885521885521887E-2</v>
      </c>
      <c r="DN24" s="50">
        <f t="shared" si="57"/>
        <v>922</v>
      </c>
      <c r="DO24" s="44">
        <f t="shared" si="58"/>
        <v>0</v>
      </c>
      <c r="DP24" s="14">
        <f t="shared" si="59"/>
        <v>0</v>
      </c>
      <c r="DQ24" s="50">
        <f t="shared" si="115"/>
        <v>13047</v>
      </c>
      <c r="DR24" s="35">
        <f t="shared" si="116"/>
        <v>45</v>
      </c>
      <c r="DS24" s="14">
        <f t="shared" si="117"/>
        <v>3.4490687514371118E-3</v>
      </c>
      <c r="DU24" s="77" t="s">
        <v>14</v>
      </c>
      <c r="DV24" s="75">
        <f t="shared" si="61"/>
        <v>1.3934199612938899E-2</v>
      </c>
      <c r="DW24" s="74"/>
      <c r="DX24" s="51" t="str">
        <f t="shared" si="62"/>
        <v>高槻市</v>
      </c>
      <c r="DY24" s="43">
        <f t="shared" si="86"/>
        <v>1.0241592148682614E-2</v>
      </c>
      <c r="DZ24" s="43">
        <f t="shared" si="87"/>
        <v>0.01</v>
      </c>
      <c r="EA24" s="43">
        <f t="shared" si="0"/>
        <v>7.8779542328373132E-3</v>
      </c>
      <c r="EB24" s="43">
        <f t="shared" si="63"/>
        <v>8.0000000000000002E-3</v>
      </c>
      <c r="EC24" s="92">
        <f t="shared" si="64"/>
        <v>0.2</v>
      </c>
      <c r="ED24" s="74"/>
      <c r="EE24" s="34" t="s">
        <v>14</v>
      </c>
      <c r="EF24" s="43">
        <f t="shared" si="65"/>
        <v>9.0063487376347267E-3</v>
      </c>
      <c r="EG24" s="43">
        <f t="shared" si="66"/>
        <v>8.9999999999999993E-3</v>
      </c>
      <c r="EH24" s="43">
        <f t="shared" si="67"/>
        <v>3.1514740765842091E-2</v>
      </c>
      <c r="EI24" s="43">
        <f t="shared" si="68"/>
        <v>3.2000000000000001E-2</v>
      </c>
      <c r="EJ24" s="43">
        <f t="shared" si="69"/>
        <v>3.4579439252336447E-2</v>
      </c>
      <c r="EK24" s="43">
        <f t="shared" si="70"/>
        <v>3.5000000000000003E-2</v>
      </c>
      <c r="EM24" s="43">
        <f t="shared" si="118"/>
        <v>8.6223911663936698E-3</v>
      </c>
      <c r="EN24" s="43">
        <f t="shared" si="72"/>
        <v>8.9999999999999993E-3</v>
      </c>
      <c r="EO24" s="43">
        <f t="shared" si="73"/>
        <v>6.0169242942253792E-3</v>
      </c>
      <c r="EP24" s="43">
        <f t="shared" si="74"/>
        <v>6.0000000000000001E-3</v>
      </c>
      <c r="EQ24" s="92">
        <f t="shared" si="75"/>
        <v>0.29999999999999993</v>
      </c>
      <c r="ER24" s="43">
        <f t="shared" si="119"/>
        <v>4.5434080562951271E-3</v>
      </c>
      <c r="ES24" s="43">
        <f t="shared" si="77"/>
        <v>5.0000000000000001E-3</v>
      </c>
      <c r="ET24" s="43">
        <f t="shared" si="78"/>
        <v>1.6994682078983928E-2</v>
      </c>
      <c r="EU24" s="43">
        <f t="shared" si="79"/>
        <v>1.7000000000000001E-2</v>
      </c>
      <c r="EV24" s="43">
        <f t="shared" si="120"/>
        <v>2.9811388691793662E-2</v>
      </c>
      <c r="EW24" s="43">
        <f t="shared" si="81"/>
        <v>0.03</v>
      </c>
      <c r="EX24" s="36">
        <v>0</v>
      </c>
    </row>
    <row r="25" spans="2:154" s="13" customFormat="1" ht="13.5" customHeight="1">
      <c r="B25" s="52">
        <v>20</v>
      </c>
      <c r="C25" s="12" t="s">
        <v>119</v>
      </c>
      <c r="D25" s="50">
        <v>31</v>
      </c>
      <c r="E25" s="44">
        <v>1</v>
      </c>
      <c r="F25" s="14">
        <f t="shared" si="88"/>
        <v>3.2258064516129031E-2</v>
      </c>
      <c r="G25" s="50">
        <v>2</v>
      </c>
      <c r="H25" s="44">
        <v>0</v>
      </c>
      <c r="I25" s="14">
        <f t="shared" si="2"/>
        <v>0</v>
      </c>
      <c r="J25" s="50">
        <v>1</v>
      </c>
      <c r="K25" s="44">
        <v>0</v>
      </c>
      <c r="L25" s="14">
        <f t="shared" si="89"/>
        <v>0</v>
      </c>
      <c r="M25" s="50">
        <v>0</v>
      </c>
      <c r="N25" s="44">
        <v>0</v>
      </c>
      <c r="O25" s="14" t="str">
        <f t="shared" si="4"/>
        <v>-</v>
      </c>
      <c r="P25" s="50">
        <f t="shared" si="5"/>
        <v>34</v>
      </c>
      <c r="Q25" s="44">
        <f t="shared" si="6"/>
        <v>1</v>
      </c>
      <c r="R25" s="14">
        <f t="shared" si="90"/>
        <v>2.9411764705882353E-2</v>
      </c>
      <c r="S25" s="50">
        <v>116</v>
      </c>
      <c r="T25" s="44">
        <v>0</v>
      </c>
      <c r="U25" s="14">
        <f t="shared" si="91"/>
        <v>0</v>
      </c>
      <c r="V25" s="50">
        <v>5</v>
      </c>
      <c r="W25" s="44">
        <v>0</v>
      </c>
      <c r="X25" s="14">
        <f t="shared" si="9"/>
        <v>0</v>
      </c>
      <c r="Y25" s="50">
        <v>2</v>
      </c>
      <c r="Z25" s="35">
        <v>0</v>
      </c>
      <c r="AA25" s="14">
        <f t="shared" si="92"/>
        <v>0</v>
      </c>
      <c r="AB25" s="50">
        <v>5</v>
      </c>
      <c r="AC25" s="44">
        <v>0</v>
      </c>
      <c r="AD25" s="14">
        <f t="shared" si="11"/>
        <v>0</v>
      </c>
      <c r="AE25" s="50">
        <f t="shared" si="12"/>
        <v>128</v>
      </c>
      <c r="AF25" s="35">
        <f t="shared" si="13"/>
        <v>0</v>
      </c>
      <c r="AG25" s="14">
        <f t="shared" si="93"/>
        <v>0</v>
      </c>
      <c r="AH25" s="50">
        <v>5683</v>
      </c>
      <c r="AI25" s="44">
        <v>37</v>
      </c>
      <c r="AJ25" s="14">
        <f t="shared" si="94"/>
        <v>6.5106457856765792E-3</v>
      </c>
      <c r="AK25" s="50">
        <v>1309</v>
      </c>
      <c r="AL25" s="44">
        <v>18</v>
      </c>
      <c r="AM25" s="14">
        <f t="shared" si="16"/>
        <v>1.3750954927425516E-2</v>
      </c>
      <c r="AN25" s="50">
        <v>736</v>
      </c>
      <c r="AO25" s="44">
        <v>12</v>
      </c>
      <c r="AP25" s="14">
        <f t="shared" si="95"/>
        <v>1.6304347826086956E-2</v>
      </c>
      <c r="AQ25" s="50">
        <v>66</v>
      </c>
      <c r="AR25" s="44">
        <v>0</v>
      </c>
      <c r="AS25" s="14">
        <f t="shared" si="18"/>
        <v>0</v>
      </c>
      <c r="AT25" s="50">
        <f t="shared" si="19"/>
        <v>7794</v>
      </c>
      <c r="AU25" s="35">
        <f t="shared" si="20"/>
        <v>67</v>
      </c>
      <c r="AV25" s="14">
        <f t="shared" si="96"/>
        <v>8.5963561714139086E-3</v>
      </c>
      <c r="AW25" s="50">
        <v>4667</v>
      </c>
      <c r="AX25" s="44">
        <v>20</v>
      </c>
      <c r="AY25" s="14">
        <f t="shared" si="97"/>
        <v>4.2854081851296339E-3</v>
      </c>
      <c r="AZ25" s="50">
        <v>1001</v>
      </c>
      <c r="BA25" s="44">
        <v>12</v>
      </c>
      <c r="BB25" s="14">
        <f t="shared" si="23"/>
        <v>1.1988011988011988E-2</v>
      </c>
      <c r="BC25" s="50">
        <v>374</v>
      </c>
      <c r="BD25" s="35">
        <v>8</v>
      </c>
      <c r="BE25" s="14">
        <f t="shared" si="98"/>
        <v>2.1390374331550801E-2</v>
      </c>
      <c r="BF25" s="50">
        <v>188</v>
      </c>
      <c r="BG25" s="44">
        <v>0</v>
      </c>
      <c r="BH25" s="14">
        <f t="shared" si="25"/>
        <v>0</v>
      </c>
      <c r="BI25" s="50">
        <f t="shared" si="26"/>
        <v>6230</v>
      </c>
      <c r="BJ25" s="35">
        <f t="shared" si="27"/>
        <v>40</v>
      </c>
      <c r="BK25" s="14">
        <f t="shared" si="99"/>
        <v>6.420545746388443E-3</v>
      </c>
      <c r="BL25" s="50">
        <v>3112</v>
      </c>
      <c r="BM25" s="44">
        <v>6</v>
      </c>
      <c r="BN25" s="14">
        <f t="shared" si="100"/>
        <v>1.9280205655526992E-3</v>
      </c>
      <c r="BO25" s="50">
        <v>627</v>
      </c>
      <c r="BP25" s="44">
        <v>1</v>
      </c>
      <c r="BQ25" s="14">
        <f t="shared" si="30"/>
        <v>1.594896331738437E-3</v>
      </c>
      <c r="BR25" s="50">
        <v>187</v>
      </c>
      <c r="BS25" s="35">
        <v>3</v>
      </c>
      <c r="BT25" s="14">
        <f t="shared" si="101"/>
        <v>1.6042780748663103E-2</v>
      </c>
      <c r="BU25" s="50">
        <v>238</v>
      </c>
      <c r="BV25" s="44">
        <v>0</v>
      </c>
      <c r="BW25" s="14">
        <f t="shared" si="32"/>
        <v>0</v>
      </c>
      <c r="BX25" s="50">
        <f t="shared" si="33"/>
        <v>4164</v>
      </c>
      <c r="BY25" s="35">
        <f t="shared" si="34"/>
        <v>10</v>
      </c>
      <c r="BZ25" s="14">
        <f t="shared" si="102"/>
        <v>2.4015369836695487E-3</v>
      </c>
      <c r="CA25" s="50">
        <v>1455</v>
      </c>
      <c r="CB25" s="44">
        <v>0</v>
      </c>
      <c r="CC25" s="14">
        <f t="shared" si="103"/>
        <v>0</v>
      </c>
      <c r="CD25" s="50">
        <v>286</v>
      </c>
      <c r="CE25" s="44">
        <v>0</v>
      </c>
      <c r="CF25" s="14">
        <f t="shared" si="37"/>
        <v>0</v>
      </c>
      <c r="CG25" s="50">
        <v>71</v>
      </c>
      <c r="CH25" s="35">
        <v>0</v>
      </c>
      <c r="CI25" s="14">
        <f t="shared" si="104"/>
        <v>0</v>
      </c>
      <c r="CJ25" s="50">
        <v>216</v>
      </c>
      <c r="CK25" s="44">
        <v>0</v>
      </c>
      <c r="CL25" s="14">
        <f t="shared" si="39"/>
        <v>0</v>
      </c>
      <c r="CM25" s="50">
        <f t="shared" si="40"/>
        <v>2028</v>
      </c>
      <c r="CN25" s="35">
        <f t="shared" si="41"/>
        <v>0</v>
      </c>
      <c r="CO25" s="14">
        <f t="shared" si="105"/>
        <v>0</v>
      </c>
      <c r="CP25" s="50">
        <v>461</v>
      </c>
      <c r="CQ25" s="44">
        <v>0</v>
      </c>
      <c r="CR25" s="14">
        <f t="shared" si="106"/>
        <v>0</v>
      </c>
      <c r="CS25" s="50">
        <v>79</v>
      </c>
      <c r="CT25" s="44">
        <v>0</v>
      </c>
      <c r="CU25" s="14">
        <f t="shared" si="44"/>
        <v>0</v>
      </c>
      <c r="CV25" s="50">
        <v>28</v>
      </c>
      <c r="CW25" s="35">
        <v>0</v>
      </c>
      <c r="CX25" s="14">
        <f t="shared" si="107"/>
        <v>0</v>
      </c>
      <c r="CY25" s="50">
        <v>164</v>
      </c>
      <c r="CZ25" s="44">
        <v>0</v>
      </c>
      <c r="DA25" s="14">
        <f t="shared" si="46"/>
        <v>0</v>
      </c>
      <c r="DB25" s="50">
        <f t="shared" si="47"/>
        <v>732</v>
      </c>
      <c r="DC25" s="35">
        <f t="shared" si="48"/>
        <v>0</v>
      </c>
      <c r="DD25" s="14">
        <f t="shared" si="108"/>
        <v>0</v>
      </c>
      <c r="DE25" s="50">
        <f t="shared" si="109"/>
        <v>15525</v>
      </c>
      <c r="DF25" s="44">
        <f t="shared" si="110"/>
        <v>64</v>
      </c>
      <c r="DG25" s="14">
        <f t="shared" si="111"/>
        <v>4.122383252818035E-3</v>
      </c>
      <c r="DH25" s="50">
        <f t="shared" si="52"/>
        <v>3309</v>
      </c>
      <c r="DI25" s="44">
        <f t="shared" si="53"/>
        <v>31</v>
      </c>
      <c r="DJ25" s="14">
        <f t="shared" si="83"/>
        <v>9.3683892414626775E-3</v>
      </c>
      <c r="DK25" s="50">
        <f t="shared" si="112"/>
        <v>1399</v>
      </c>
      <c r="DL25" s="35">
        <f t="shared" si="113"/>
        <v>23</v>
      </c>
      <c r="DM25" s="14">
        <f t="shared" si="114"/>
        <v>1.6440314510364547E-2</v>
      </c>
      <c r="DN25" s="50">
        <f t="shared" si="57"/>
        <v>877</v>
      </c>
      <c r="DO25" s="44">
        <f t="shared" si="58"/>
        <v>0</v>
      </c>
      <c r="DP25" s="14">
        <f t="shared" si="59"/>
        <v>0</v>
      </c>
      <c r="DQ25" s="50">
        <f t="shared" si="115"/>
        <v>21110</v>
      </c>
      <c r="DR25" s="35">
        <f t="shared" si="116"/>
        <v>118</v>
      </c>
      <c r="DS25" s="14">
        <f t="shared" si="117"/>
        <v>5.5897678825201323E-3</v>
      </c>
      <c r="DU25" s="77" t="s">
        <v>42</v>
      </c>
      <c r="DV25" s="75">
        <f t="shared" si="61"/>
        <v>1.5776351820819878E-2</v>
      </c>
      <c r="DW25" s="74"/>
      <c r="DX25" s="51" t="str">
        <f t="shared" si="62"/>
        <v>河内長野市</v>
      </c>
      <c r="DY25" s="43">
        <f t="shared" si="86"/>
        <v>8.8786911412609745E-3</v>
      </c>
      <c r="DZ25" s="43">
        <f t="shared" si="87"/>
        <v>8.9999999999999993E-3</v>
      </c>
      <c r="EA25" s="43">
        <f t="shared" si="0"/>
        <v>6.831677965210994E-3</v>
      </c>
      <c r="EB25" s="43">
        <f t="shared" si="63"/>
        <v>7.0000000000000001E-3</v>
      </c>
      <c r="EC25" s="92">
        <f t="shared" si="64"/>
        <v>0.19999999999999993</v>
      </c>
      <c r="ED25" s="74"/>
      <c r="EE25" s="34" t="s">
        <v>42</v>
      </c>
      <c r="EF25" s="43">
        <f t="shared" si="65"/>
        <v>9.5865095865095857E-3</v>
      </c>
      <c r="EG25" s="43">
        <f t="shared" si="66"/>
        <v>0.01</v>
      </c>
      <c r="EH25" s="43">
        <f t="shared" si="67"/>
        <v>3.0616302186878729E-2</v>
      </c>
      <c r="EI25" s="43">
        <f t="shared" si="68"/>
        <v>3.1E-2</v>
      </c>
      <c r="EJ25" s="43">
        <f t="shared" si="69"/>
        <v>4.2235217673814163E-2</v>
      </c>
      <c r="EK25" s="43">
        <f t="shared" si="70"/>
        <v>4.2000000000000003E-2</v>
      </c>
      <c r="EM25" s="43">
        <f t="shared" si="118"/>
        <v>8.6223911663936698E-3</v>
      </c>
      <c r="EN25" s="43">
        <f t="shared" si="72"/>
        <v>8.9999999999999993E-3</v>
      </c>
      <c r="EO25" s="43">
        <f t="shared" si="73"/>
        <v>6.0169242942253792E-3</v>
      </c>
      <c r="EP25" s="43">
        <f t="shared" si="74"/>
        <v>6.0000000000000001E-3</v>
      </c>
      <c r="EQ25" s="92">
        <f t="shared" si="75"/>
        <v>0.29999999999999993</v>
      </c>
      <c r="ER25" s="43">
        <f t="shared" si="119"/>
        <v>4.5434080562951271E-3</v>
      </c>
      <c r="ES25" s="43">
        <f t="shared" si="77"/>
        <v>5.0000000000000001E-3</v>
      </c>
      <c r="ET25" s="43">
        <f t="shared" si="78"/>
        <v>1.6994682078983928E-2</v>
      </c>
      <c r="EU25" s="43">
        <f t="shared" si="79"/>
        <v>1.7000000000000001E-2</v>
      </c>
      <c r="EV25" s="43">
        <f t="shared" si="120"/>
        <v>2.9811388691793662E-2</v>
      </c>
      <c r="EW25" s="43">
        <f t="shared" si="81"/>
        <v>0.03</v>
      </c>
      <c r="EX25" s="36">
        <v>0</v>
      </c>
    </row>
    <row r="26" spans="2:154" s="13" customFormat="1" ht="13.5" customHeight="1">
      <c r="B26" s="52">
        <v>21</v>
      </c>
      <c r="C26" s="12" t="s">
        <v>120</v>
      </c>
      <c r="D26" s="50">
        <v>31</v>
      </c>
      <c r="E26" s="44">
        <v>1</v>
      </c>
      <c r="F26" s="14">
        <f t="shared" si="88"/>
        <v>3.2258064516129031E-2</v>
      </c>
      <c r="G26" s="50">
        <v>1</v>
      </c>
      <c r="H26" s="44">
        <v>0</v>
      </c>
      <c r="I26" s="14">
        <f t="shared" si="2"/>
        <v>0</v>
      </c>
      <c r="J26" s="50">
        <v>1</v>
      </c>
      <c r="K26" s="44">
        <v>0</v>
      </c>
      <c r="L26" s="14">
        <f t="shared" si="89"/>
        <v>0</v>
      </c>
      <c r="M26" s="50">
        <v>2</v>
      </c>
      <c r="N26" s="44">
        <v>0</v>
      </c>
      <c r="O26" s="14">
        <f t="shared" si="4"/>
        <v>0</v>
      </c>
      <c r="P26" s="50">
        <f t="shared" si="5"/>
        <v>35</v>
      </c>
      <c r="Q26" s="44">
        <f t="shared" si="6"/>
        <v>1</v>
      </c>
      <c r="R26" s="14">
        <f t="shared" si="90"/>
        <v>2.8571428571428571E-2</v>
      </c>
      <c r="S26" s="50">
        <v>92</v>
      </c>
      <c r="T26" s="44">
        <v>0</v>
      </c>
      <c r="U26" s="14">
        <f t="shared" si="91"/>
        <v>0</v>
      </c>
      <c r="V26" s="50">
        <v>3</v>
      </c>
      <c r="W26" s="44">
        <v>0</v>
      </c>
      <c r="X26" s="14">
        <f t="shared" si="9"/>
        <v>0</v>
      </c>
      <c r="Y26" s="50">
        <v>0</v>
      </c>
      <c r="Z26" s="35">
        <v>0</v>
      </c>
      <c r="AA26" s="14" t="str">
        <f t="shared" si="92"/>
        <v>-</v>
      </c>
      <c r="AB26" s="50">
        <v>4</v>
      </c>
      <c r="AC26" s="44">
        <v>0</v>
      </c>
      <c r="AD26" s="14">
        <f t="shared" si="11"/>
        <v>0</v>
      </c>
      <c r="AE26" s="50">
        <f t="shared" si="12"/>
        <v>99</v>
      </c>
      <c r="AF26" s="35">
        <f t="shared" si="13"/>
        <v>0</v>
      </c>
      <c r="AG26" s="14">
        <f t="shared" si="93"/>
        <v>0</v>
      </c>
      <c r="AH26" s="50">
        <v>3743</v>
      </c>
      <c r="AI26" s="44">
        <v>10</v>
      </c>
      <c r="AJ26" s="14">
        <f t="shared" si="94"/>
        <v>2.6716537536735237E-3</v>
      </c>
      <c r="AK26" s="50">
        <v>679</v>
      </c>
      <c r="AL26" s="44">
        <v>13</v>
      </c>
      <c r="AM26" s="14">
        <f t="shared" si="16"/>
        <v>1.9145802650957292E-2</v>
      </c>
      <c r="AN26" s="50">
        <v>382</v>
      </c>
      <c r="AO26" s="44">
        <v>3</v>
      </c>
      <c r="AP26" s="14">
        <f t="shared" si="95"/>
        <v>7.8534031413612562E-3</v>
      </c>
      <c r="AQ26" s="50">
        <v>48</v>
      </c>
      <c r="AR26" s="44">
        <v>0</v>
      </c>
      <c r="AS26" s="14">
        <f t="shared" si="18"/>
        <v>0</v>
      </c>
      <c r="AT26" s="50">
        <f t="shared" si="19"/>
        <v>4852</v>
      </c>
      <c r="AU26" s="35">
        <f t="shared" si="20"/>
        <v>26</v>
      </c>
      <c r="AV26" s="14">
        <f t="shared" si="96"/>
        <v>5.3586150041220115E-3</v>
      </c>
      <c r="AW26" s="50">
        <v>3445</v>
      </c>
      <c r="AX26" s="44">
        <v>9</v>
      </c>
      <c r="AY26" s="14">
        <f t="shared" si="97"/>
        <v>2.6124818577648768E-3</v>
      </c>
      <c r="AZ26" s="50">
        <v>588</v>
      </c>
      <c r="BA26" s="44">
        <v>2</v>
      </c>
      <c r="BB26" s="14">
        <f t="shared" si="23"/>
        <v>3.4013605442176869E-3</v>
      </c>
      <c r="BC26" s="50">
        <v>209</v>
      </c>
      <c r="BD26" s="35">
        <v>2</v>
      </c>
      <c r="BE26" s="14">
        <f t="shared" si="98"/>
        <v>9.5693779904306216E-3</v>
      </c>
      <c r="BF26" s="50">
        <v>101</v>
      </c>
      <c r="BG26" s="44">
        <v>0</v>
      </c>
      <c r="BH26" s="14">
        <f t="shared" si="25"/>
        <v>0</v>
      </c>
      <c r="BI26" s="50">
        <f t="shared" si="26"/>
        <v>4343</v>
      </c>
      <c r="BJ26" s="35">
        <f t="shared" si="27"/>
        <v>13</v>
      </c>
      <c r="BK26" s="14">
        <f t="shared" si="99"/>
        <v>2.9933225880727607E-3</v>
      </c>
      <c r="BL26" s="50">
        <v>2243</v>
      </c>
      <c r="BM26" s="44">
        <v>4</v>
      </c>
      <c r="BN26" s="14">
        <f t="shared" si="100"/>
        <v>1.7833259028087382E-3</v>
      </c>
      <c r="BO26" s="50">
        <v>370</v>
      </c>
      <c r="BP26" s="44">
        <v>2</v>
      </c>
      <c r="BQ26" s="14">
        <f t="shared" si="30"/>
        <v>5.4054054054054057E-3</v>
      </c>
      <c r="BR26" s="50">
        <v>110</v>
      </c>
      <c r="BS26" s="35">
        <v>1</v>
      </c>
      <c r="BT26" s="14">
        <f t="shared" si="101"/>
        <v>9.0909090909090905E-3</v>
      </c>
      <c r="BU26" s="50">
        <v>148</v>
      </c>
      <c r="BV26" s="44">
        <v>0</v>
      </c>
      <c r="BW26" s="14">
        <f t="shared" si="32"/>
        <v>0</v>
      </c>
      <c r="BX26" s="50">
        <f t="shared" si="33"/>
        <v>2871</v>
      </c>
      <c r="BY26" s="35">
        <f t="shared" si="34"/>
        <v>7</v>
      </c>
      <c r="BZ26" s="14">
        <f t="shared" si="102"/>
        <v>2.4381748519679554E-3</v>
      </c>
      <c r="CA26" s="50">
        <v>900</v>
      </c>
      <c r="CB26" s="44">
        <v>0</v>
      </c>
      <c r="CC26" s="14">
        <f t="shared" si="103"/>
        <v>0</v>
      </c>
      <c r="CD26" s="50">
        <v>170</v>
      </c>
      <c r="CE26" s="44">
        <v>0</v>
      </c>
      <c r="CF26" s="14">
        <f t="shared" si="37"/>
        <v>0</v>
      </c>
      <c r="CG26" s="50">
        <v>45</v>
      </c>
      <c r="CH26" s="35">
        <v>0</v>
      </c>
      <c r="CI26" s="14">
        <f t="shared" si="104"/>
        <v>0</v>
      </c>
      <c r="CJ26" s="50">
        <v>146</v>
      </c>
      <c r="CK26" s="44">
        <v>0</v>
      </c>
      <c r="CL26" s="14">
        <f t="shared" si="39"/>
        <v>0</v>
      </c>
      <c r="CM26" s="50">
        <f t="shared" si="40"/>
        <v>1261</v>
      </c>
      <c r="CN26" s="35">
        <f t="shared" si="41"/>
        <v>0</v>
      </c>
      <c r="CO26" s="14">
        <f t="shared" si="105"/>
        <v>0</v>
      </c>
      <c r="CP26" s="50">
        <v>224</v>
      </c>
      <c r="CQ26" s="44">
        <v>0</v>
      </c>
      <c r="CR26" s="14">
        <f t="shared" si="106"/>
        <v>0</v>
      </c>
      <c r="CS26" s="50">
        <v>23</v>
      </c>
      <c r="CT26" s="44">
        <v>0</v>
      </c>
      <c r="CU26" s="14">
        <f t="shared" si="44"/>
        <v>0</v>
      </c>
      <c r="CV26" s="50">
        <v>11</v>
      </c>
      <c r="CW26" s="35">
        <v>0</v>
      </c>
      <c r="CX26" s="14">
        <f t="shared" si="107"/>
        <v>0</v>
      </c>
      <c r="CY26" s="50">
        <v>99</v>
      </c>
      <c r="CZ26" s="44">
        <v>0</v>
      </c>
      <c r="DA26" s="14">
        <f t="shared" si="46"/>
        <v>0</v>
      </c>
      <c r="DB26" s="50">
        <f t="shared" si="47"/>
        <v>357</v>
      </c>
      <c r="DC26" s="35">
        <f t="shared" si="48"/>
        <v>0</v>
      </c>
      <c r="DD26" s="14">
        <f t="shared" si="108"/>
        <v>0</v>
      </c>
      <c r="DE26" s="50">
        <f t="shared" si="109"/>
        <v>10678</v>
      </c>
      <c r="DF26" s="44">
        <f t="shared" si="110"/>
        <v>24</v>
      </c>
      <c r="DG26" s="14">
        <f t="shared" si="111"/>
        <v>2.2476119123431356E-3</v>
      </c>
      <c r="DH26" s="50">
        <f t="shared" si="52"/>
        <v>1834</v>
      </c>
      <c r="DI26" s="44">
        <f t="shared" si="53"/>
        <v>17</v>
      </c>
      <c r="DJ26" s="14">
        <f t="shared" si="83"/>
        <v>9.2693565976008727E-3</v>
      </c>
      <c r="DK26" s="50">
        <f t="shared" si="112"/>
        <v>758</v>
      </c>
      <c r="DL26" s="35">
        <f t="shared" si="113"/>
        <v>6</v>
      </c>
      <c r="DM26" s="14">
        <f t="shared" si="114"/>
        <v>7.9155672823219003E-3</v>
      </c>
      <c r="DN26" s="50">
        <f t="shared" si="57"/>
        <v>548</v>
      </c>
      <c r="DO26" s="44">
        <f t="shared" si="58"/>
        <v>0</v>
      </c>
      <c r="DP26" s="14">
        <f t="shared" si="59"/>
        <v>0</v>
      </c>
      <c r="DQ26" s="50">
        <f t="shared" si="115"/>
        <v>13818</v>
      </c>
      <c r="DR26" s="35">
        <f t="shared" si="116"/>
        <v>47</v>
      </c>
      <c r="DS26" s="14">
        <f t="shared" si="117"/>
        <v>3.4013605442176869E-3</v>
      </c>
      <c r="DU26" s="77" t="s">
        <v>4</v>
      </c>
      <c r="DV26" s="75">
        <f t="shared" si="61"/>
        <v>3.2380470528712367E-2</v>
      </c>
      <c r="DW26" s="74"/>
      <c r="DX26" s="51" t="str">
        <f t="shared" si="62"/>
        <v>泉大津市</v>
      </c>
      <c r="DY26" s="43">
        <f t="shared" si="86"/>
        <v>8.7280572717465914E-3</v>
      </c>
      <c r="DZ26" s="43">
        <f t="shared" si="87"/>
        <v>8.9999999999999993E-3</v>
      </c>
      <c r="EA26" s="43">
        <f t="shared" si="0"/>
        <v>7.0754716981132077E-3</v>
      </c>
      <c r="EB26" s="43">
        <f t="shared" si="63"/>
        <v>7.0000000000000001E-3</v>
      </c>
      <c r="EC26" s="92">
        <f t="shared" si="64"/>
        <v>0.19999999999999993</v>
      </c>
      <c r="ED26" s="74"/>
      <c r="EE26" s="34" t="s">
        <v>4</v>
      </c>
      <c r="EF26" s="43">
        <f t="shared" si="65"/>
        <v>1.7860285060707373E-2</v>
      </c>
      <c r="EG26" s="43">
        <f t="shared" si="66"/>
        <v>1.7999999999999999E-2</v>
      </c>
      <c r="EH26" s="43">
        <f t="shared" si="67"/>
        <v>4.4825072886297376E-2</v>
      </c>
      <c r="EI26" s="43">
        <f t="shared" si="68"/>
        <v>4.4999999999999998E-2</v>
      </c>
      <c r="EJ26" s="43">
        <f t="shared" si="69"/>
        <v>7.8665568369028008E-2</v>
      </c>
      <c r="EK26" s="43">
        <f t="shared" si="70"/>
        <v>7.9000000000000001E-2</v>
      </c>
      <c r="EM26" s="43">
        <f t="shared" si="118"/>
        <v>8.6223911663936698E-3</v>
      </c>
      <c r="EN26" s="43">
        <f t="shared" si="72"/>
        <v>8.9999999999999993E-3</v>
      </c>
      <c r="EO26" s="43">
        <f t="shared" si="73"/>
        <v>6.0169242942253792E-3</v>
      </c>
      <c r="EP26" s="43">
        <f t="shared" si="74"/>
        <v>6.0000000000000001E-3</v>
      </c>
      <c r="EQ26" s="92">
        <f t="shared" si="75"/>
        <v>0.29999999999999993</v>
      </c>
      <c r="ER26" s="43">
        <f t="shared" si="119"/>
        <v>4.5434080562951271E-3</v>
      </c>
      <c r="ES26" s="43">
        <f t="shared" si="77"/>
        <v>5.0000000000000001E-3</v>
      </c>
      <c r="ET26" s="43">
        <f t="shared" si="78"/>
        <v>1.6994682078983928E-2</v>
      </c>
      <c r="EU26" s="43">
        <f t="shared" si="79"/>
        <v>1.7000000000000001E-2</v>
      </c>
      <c r="EV26" s="43">
        <f t="shared" si="120"/>
        <v>2.9811388691793662E-2</v>
      </c>
      <c r="EW26" s="43">
        <f t="shared" si="81"/>
        <v>0.03</v>
      </c>
      <c r="EX26" s="36">
        <v>0</v>
      </c>
    </row>
    <row r="27" spans="2:154" s="13" customFormat="1" ht="13.5" customHeight="1">
      <c r="B27" s="52">
        <v>22</v>
      </c>
      <c r="C27" s="12" t="s">
        <v>56</v>
      </c>
      <c r="D27" s="50">
        <v>23</v>
      </c>
      <c r="E27" s="44">
        <v>0</v>
      </c>
      <c r="F27" s="14">
        <f t="shared" si="88"/>
        <v>0</v>
      </c>
      <c r="G27" s="50">
        <v>2</v>
      </c>
      <c r="H27" s="44">
        <v>0</v>
      </c>
      <c r="I27" s="14">
        <f t="shared" si="2"/>
        <v>0</v>
      </c>
      <c r="J27" s="50">
        <v>1</v>
      </c>
      <c r="K27" s="44">
        <v>0</v>
      </c>
      <c r="L27" s="14">
        <f t="shared" si="89"/>
        <v>0</v>
      </c>
      <c r="M27" s="50">
        <v>0</v>
      </c>
      <c r="N27" s="44">
        <v>0</v>
      </c>
      <c r="O27" s="14" t="str">
        <f t="shared" si="4"/>
        <v>-</v>
      </c>
      <c r="P27" s="50">
        <f t="shared" si="5"/>
        <v>26</v>
      </c>
      <c r="Q27" s="44">
        <f t="shared" si="6"/>
        <v>0</v>
      </c>
      <c r="R27" s="14">
        <f t="shared" si="90"/>
        <v>0</v>
      </c>
      <c r="S27" s="50">
        <v>108</v>
      </c>
      <c r="T27" s="44">
        <v>2</v>
      </c>
      <c r="U27" s="14">
        <f t="shared" si="91"/>
        <v>1.8518518518518517E-2</v>
      </c>
      <c r="V27" s="50">
        <v>8</v>
      </c>
      <c r="W27" s="44">
        <v>0</v>
      </c>
      <c r="X27" s="14">
        <f t="shared" si="9"/>
        <v>0</v>
      </c>
      <c r="Y27" s="50">
        <v>1</v>
      </c>
      <c r="Z27" s="35">
        <v>0</v>
      </c>
      <c r="AA27" s="14">
        <f t="shared" si="92"/>
        <v>0</v>
      </c>
      <c r="AB27" s="50">
        <v>7</v>
      </c>
      <c r="AC27" s="44">
        <v>0</v>
      </c>
      <c r="AD27" s="14">
        <f t="shared" si="11"/>
        <v>0</v>
      </c>
      <c r="AE27" s="50">
        <f t="shared" si="12"/>
        <v>124</v>
      </c>
      <c r="AF27" s="35">
        <f t="shared" si="13"/>
        <v>2</v>
      </c>
      <c r="AG27" s="14">
        <f t="shared" si="93"/>
        <v>1.6129032258064516E-2</v>
      </c>
      <c r="AH27" s="50">
        <v>5339</v>
      </c>
      <c r="AI27" s="44">
        <v>33</v>
      </c>
      <c r="AJ27" s="14">
        <f t="shared" si="94"/>
        <v>6.1809327589436225E-3</v>
      </c>
      <c r="AK27" s="50">
        <v>1125</v>
      </c>
      <c r="AL27" s="44">
        <v>23</v>
      </c>
      <c r="AM27" s="14">
        <f t="shared" si="16"/>
        <v>2.0444444444444446E-2</v>
      </c>
      <c r="AN27" s="50">
        <v>418</v>
      </c>
      <c r="AO27" s="44">
        <v>6</v>
      </c>
      <c r="AP27" s="14">
        <f t="shared" si="95"/>
        <v>1.4354066985645933E-2</v>
      </c>
      <c r="AQ27" s="50">
        <v>76</v>
      </c>
      <c r="AR27" s="44">
        <v>1</v>
      </c>
      <c r="AS27" s="14">
        <f t="shared" si="18"/>
        <v>1.3157894736842105E-2</v>
      </c>
      <c r="AT27" s="50">
        <f t="shared" si="19"/>
        <v>6958</v>
      </c>
      <c r="AU27" s="35">
        <f t="shared" si="20"/>
        <v>63</v>
      </c>
      <c r="AV27" s="14">
        <f t="shared" si="96"/>
        <v>9.0543259557344068E-3</v>
      </c>
      <c r="AW27" s="50">
        <v>4302</v>
      </c>
      <c r="AX27" s="44">
        <v>15</v>
      </c>
      <c r="AY27" s="14">
        <f t="shared" si="97"/>
        <v>3.4867503486750349E-3</v>
      </c>
      <c r="AZ27" s="50">
        <v>741</v>
      </c>
      <c r="BA27" s="44">
        <v>7</v>
      </c>
      <c r="BB27" s="14">
        <f t="shared" si="23"/>
        <v>9.4466936572199737E-3</v>
      </c>
      <c r="BC27" s="50">
        <v>226</v>
      </c>
      <c r="BD27" s="35">
        <v>2</v>
      </c>
      <c r="BE27" s="14">
        <f t="shared" si="98"/>
        <v>8.8495575221238937E-3</v>
      </c>
      <c r="BF27" s="50">
        <v>145</v>
      </c>
      <c r="BG27" s="44">
        <v>0</v>
      </c>
      <c r="BH27" s="14">
        <f t="shared" si="25"/>
        <v>0</v>
      </c>
      <c r="BI27" s="50">
        <f t="shared" si="26"/>
        <v>5414</v>
      </c>
      <c r="BJ27" s="35">
        <f t="shared" si="27"/>
        <v>24</v>
      </c>
      <c r="BK27" s="14">
        <f t="shared" si="99"/>
        <v>4.4329516069449579E-3</v>
      </c>
      <c r="BL27" s="50">
        <v>2653</v>
      </c>
      <c r="BM27" s="44">
        <v>2</v>
      </c>
      <c r="BN27" s="14">
        <f t="shared" si="100"/>
        <v>7.538635506973238E-4</v>
      </c>
      <c r="BO27" s="50">
        <v>461</v>
      </c>
      <c r="BP27" s="44">
        <v>6</v>
      </c>
      <c r="BQ27" s="14">
        <f t="shared" si="30"/>
        <v>1.3015184381778741E-2</v>
      </c>
      <c r="BR27" s="50">
        <v>99</v>
      </c>
      <c r="BS27" s="35">
        <v>2</v>
      </c>
      <c r="BT27" s="14">
        <f t="shared" si="101"/>
        <v>2.0202020202020204E-2</v>
      </c>
      <c r="BU27" s="50">
        <v>174</v>
      </c>
      <c r="BV27" s="44">
        <v>0</v>
      </c>
      <c r="BW27" s="14">
        <f t="shared" si="32"/>
        <v>0</v>
      </c>
      <c r="BX27" s="50">
        <f t="shared" si="33"/>
        <v>3387</v>
      </c>
      <c r="BY27" s="35">
        <f t="shared" si="34"/>
        <v>10</v>
      </c>
      <c r="BZ27" s="14">
        <f t="shared" si="102"/>
        <v>2.9524653085326248E-3</v>
      </c>
      <c r="CA27" s="50">
        <v>1131</v>
      </c>
      <c r="CB27" s="44">
        <v>0</v>
      </c>
      <c r="CC27" s="14">
        <f t="shared" si="103"/>
        <v>0</v>
      </c>
      <c r="CD27" s="50">
        <v>204</v>
      </c>
      <c r="CE27" s="44">
        <v>0</v>
      </c>
      <c r="CF27" s="14">
        <f t="shared" si="37"/>
        <v>0</v>
      </c>
      <c r="CG27" s="50">
        <v>38</v>
      </c>
      <c r="CH27" s="35">
        <v>0</v>
      </c>
      <c r="CI27" s="14">
        <f t="shared" si="104"/>
        <v>0</v>
      </c>
      <c r="CJ27" s="50">
        <v>182</v>
      </c>
      <c r="CK27" s="44">
        <v>0</v>
      </c>
      <c r="CL27" s="14">
        <f t="shared" si="39"/>
        <v>0</v>
      </c>
      <c r="CM27" s="50">
        <f t="shared" si="40"/>
        <v>1555</v>
      </c>
      <c r="CN27" s="35">
        <f t="shared" si="41"/>
        <v>0</v>
      </c>
      <c r="CO27" s="14">
        <f t="shared" si="105"/>
        <v>0</v>
      </c>
      <c r="CP27" s="50">
        <v>343</v>
      </c>
      <c r="CQ27" s="44">
        <v>0</v>
      </c>
      <c r="CR27" s="14">
        <f t="shared" si="106"/>
        <v>0</v>
      </c>
      <c r="CS27" s="50">
        <v>38</v>
      </c>
      <c r="CT27" s="44">
        <v>0</v>
      </c>
      <c r="CU27" s="14">
        <f t="shared" si="44"/>
        <v>0</v>
      </c>
      <c r="CV27" s="50">
        <v>10</v>
      </c>
      <c r="CW27" s="35">
        <v>1</v>
      </c>
      <c r="CX27" s="14">
        <f t="shared" si="107"/>
        <v>0.1</v>
      </c>
      <c r="CY27" s="50">
        <v>173</v>
      </c>
      <c r="CZ27" s="44">
        <v>0</v>
      </c>
      <c r="DA27" s="14">
        <f t="shared" si="46"/>
        <v>0</v>
      </c>
      <c r="DB27" s="50">
        <f t="shared" si="47"/>
        <v>564</v>
      </c>
      <c r="DC27" s="35">
        <f t="shared" si="48"/>
        <v>1</v>
      </c>
      <c r="DD27" s="14">
        <f t="shared" si="108"/>
        <v>1.7730496453900709E-3</v>
      </c>
      <c r="DE27" s="50">
        <f t="shared" si="109"/>
        <v>13899</v>
      </c>
      <c r="DF27" s="44">
        <f t="shared" si="110"/>
        <v>52</v>
      </c>
      <c r="DG27" s="14">
        <f t="shared" si="111"/>
        <v>3.7412763508166053E-3</v>
      </c>
      <c r="DH27" s="50">
        <f t="shared" si="52"/>
        <v>2579</v>
      </c>
      <c r="DI27" s="44">
        <f t="shared" si="53"/>
        <v>36</v>
      </c>
      <c r="DJ27" s="14">
        <f t="shared" si="83"/>
        <v>1.3958898797983715E-2</v>
      </c>
      <c r="DK27" s="50">
        <f t="shared" si="112"/>
        <v>793</v>
      </c>
      <c r="DL27" s="35">
        <f t="shared" si="113"/>
        <v>11</v>
      </c>
      <c r="DM27" s="14">
        <f t="shared" si="114"/>
        <v>1.3871374527112233E-2</v>
      </c>
      <c r="DN27" s="50">
        <f t="shared" si="57"/>
        <v>757</v>
      </c>
      <c r="DO27" s="44">
        <f t="shared" si="58"/>
        <v>1</v>
      </c>
      <c r="DP27" s="14">
        <f t="shared" si="59"/>
        <v>1.321003963011889E-3</v>
      </c>
      <c r="DQ27" s="50">
        <f t="shared" si="115"/>
        <v>18028</v>
      </c>
      <c r="DR27" s="35">
        <f t="shared" si="116"/>
        <v>100</v>
      </c>
      <c r="DS27" s="14">
        <f t="shared" si="117"/>
        <v>5.5469270024406476E-3</v>
      </c>
      <c r="DU27" s="77" t="s">
        <v>19</v>
      </c>
      <c r="DV27" s="75">
        <f t="shared" si="61"/>
        <v>6.7175018155410313E-3</v>
      </c>
      <c r="DW27" s="74"/>
      <c r="DX27" s="51" t="str">
        <f t="shared" si="62"/>
        <v>泉佐野市</v>
      </c>
      <c r="DY27" s="43">
        <f t="shared" si="86"/>
        <v>8.1387877489826517E-3</v>
      </c>
      <c r="DZ27" s="43">
        <f t="shared" si="87"/>
        <v>8.0000000000000002E-3</v>
      </c>
      <c r="EA27" s="43">
        <f t="shared" si="0"/>
        <v>5.4364015490020855E-3</v>
      </c>
      <c r="EB27" s="43">
        <f t="shared" si="63"/>
        <v>5.0000000000000001E-3</v>
      </c>
      <c r="EC27" s="92">
        <f t="shared" si="64"/>
        <v>0.3</v>
      </c>
      <c r="ED27" s="74"/>
      <c r="EE27" s="34" t="s">
        <v>19</v>
      </c>
      <c r="EF27" s="43">
        <f t="shared" si="65"/>
        <v>2.7925869510027927E-3</v>
      </c>
      <c r="EG27" s="43">
        <f t="shared" si="66"/>
        <v>3.0000000000000001E-3</v>
      </c>
      <c r="EH27" s="43">
        <f t="shared" si="67"/>
        <v>1.3029315960912053E-2</v>
      </c>
      <c r="EI27" s="43">
        <f t="shared" si="68"/>
        <v>1.2999999999999999E-2</v>
      </c>
      <c r="EJ27" s="43">
        <f t="shared" si="69"/>
        <v>3.4236804564907276E-2</v>
      </c>
      <c r="EK27" s="43">
        <f t="shared" si="70"/>
        <v>3.4000000000000002E-2</v>
      </c>
      <c r="EM27" s="43">
        <f t="shared" si="118"/>
        <v>8.6223911663936698E-3</v>
      </c>
      <c r="EN27" s="43">
        <f t="shared" si="72"/>
        <v>8.9999999999999993E-3</v>
      </c>
      <c r="EO27" s="43">
        <f t="shared" si="73"/>
        <v>6.0169242942253792E-3</v>
      </c>
      <c r="EP27" s="43">
        <f t="shared" si="74"/>
        <v>6.0000000000000001E-3</v>
      </c>
      <c r="EQ27" s="92">
        <f t="shared" si="75"/>
        <v>0.29999999999999993</v>
      </c>
      <c r="ER27" s="43">
        <f t="shared" si="119"/>
        <v>4.5434080562951271E-3</v>
      </c>
      <c r="ES27" s="43">
        <f t="shared" si="77"/>
        <v>5.0000000000000001E-3</v>
      </c>
      <c r="ET27" s="43">
        <f t="shared" si="78"/>
        <v>1.6994682078983928E-2</v>
      </c>
      <c r="EU27" s="43">
        <f t="shared" si="79"/>
        <v>1.7000000000000001E-2</v>
      </c>
      <c r="EV27" s="43">
        <f t="shared" si="120"/>
        <v>2.9811388691793662E-2</v>
      </c>
      <c r="EW27" s="43">
        <f t="shared" si="81"/>
        <v>0.03</v>
      </c>
      <c r="EX27" s="36">
        <v>0</v>
      </c>
    </row>
    <row r="28" spans="2:154" s="13" customFormat="1" ht="13.5" customHeight="1">
      <c r="B28" s="52">
        <v>23</v>
      </c>
      <c r="C28" s="12" t="s">
        <v>121</v>
      </c>
      <c r="D28" s="50">
        <v>50</v>
      </c>
      <c r="E28" s="44">
        <v>0</v>
      </c>
      <c r="F28" s="14">
        <f t="shared" si="88"/>
        <v>0</v>
      </c>
      <c r="G28" s="50">
        <v>6</v>
      </c>
      <c r="H28" s="44">
        <v>0</v>
      </c>
      <c r="I28" s="14">
        <f t="shared" si="2"/>
        <v>0</v>
      </c>
      <c r="J28" s="50">
        <v>1</v>
      </c>
      <c r="K28" s="44">
        <v>0</v>
      </c>
      <c r="L28" s="14">
        <f t="shared" si="89"/>
        <v>0</v>
      </c>
      <c r="M28" s="50">
        <v>2</v>
      </c>
      <c r="N28" s="44">
        <v>0</v>
      </c>
      <c r="O28" s="14">
        <f t="shared" si="4"/>
        <v>0</v>
      </c>
      <c r="P28" s="50">
        <f t="shared" si="5"/>
        <v>59</v>
      </c>
      <c r="Q28" s="44">
        <f t="shared" si="6"/>
        <v>0</v>
      </c>
      <c r="R28" s="14">
        <f t="shared" si="90"/>
        <v>0</v>
      </c>
      <c r="S28" s="50">
        <v>167</v>
      </c>
      <c r="T28" s="44">
        <v>2</v>
      </c>
      <c r="U28" s="14">
        <f t="shared" si="91"/>
        <v>1.1976047904191617E-2</v>
      </c>
      <c r="V28" s="50">
        <v>8</v>
      </c>
      <c r="W28" s="44">
        <v>0</v>
      </c>
      <c r="X28" s="14">
        <f t="shared" si="9"/>
        <v>0</v>
      </c>
      <c r="Y28" s="50">
        <v>4</v>
      </c>
      <c r="Z28" s="35">
        <v>0</v>
      </c>
      <c r="AA28" s="14">
        <f t="shared" si="92"/>
        <v>0</v>
      </c>
      <c r="AB28" s="50">
        <v>8</v>
      </c>
      <c r="AC28" s="44">
        <v>0</v>
      </c>
      <c r="AD28" s="14">
        <f t="shared" si="11"/>
        <v>0</v>
      </c>
      <c r="AE28" s="50">
        <f t="shared" si="12"/>
        <v>187</v>
      </c>
      <c r="AF28" s="35">
        <f t="shared" si="13"/>
        <v>2</v>
      </c>
      <c r="AG28" s="14">
        <f t="shared" si="93"/>
        <v>1.06951871657754E-2</v>
      </c>
      <c r="AH28" s="50">
        <v>7711</v>
      </c>
      <c r="AI28" s="44">
        <v>18</v>
      </c>
      <c r="AJ28" s="14">
        <f t="shared" si="94"/>
        <v>2.3343275839709508E-3</v>
      </c>
      <c r="AK28" s="50">
        <v>1190</v>
      </c>
      <c r="AL28" s="44">
        <v>11</v>
      </c>
      <c r="AM28" s="14">
        <f t="shared" si="16"/>
        <v>9.2436974789915968E-3</v>
      </c>
      <c r="AN28" s="50">
        <v>841</v>
      </c>
      <c r="AO28" s="44">
        <v>20</v>
      </c>
      <c r="AP28" s="14">
        <f t="shared" si="95"/>
        <v>2.3781212841854936E-2</v>
      </c>
      <c r="AQ28" s="50">
        <v>92</v>
      </c>
      <c r="AR28" s="44">
        <v>0</v>
      </c>
      <c r="AS28" s="14">
        <f t="shared" si="18"/>
        <v>0</v>
      </c>
      <c r="AT28" s="50">
        <f t="shared" si="19"/>
        <v>9834</v>
      </c>
      <c r="AU28" s="35">
        <f t="shared" si="20"/>
        <v>49</v>
      </c>
      <c r="AV28" s="14">
        <f t="shared" si="96"/>
        <v>4.9827130364043116E-3</v>
      </c>
      <c r="AW28" s="50">
        <v>7722</v>
      </c>
      <c r="AX28" s="44">
        <v>11</v>
      </c>
      <c r="AY28" s="14">
        <f t="shared" si="97"/>
        <v>1.4245014245014246E-3</v>
      </c>
      <c r="AZ28" s="50">
        <v>937</v>
      </c>
      <c r="BA28" s="44">
        <v>8</v>
      </c>
      <c r="BB28" s="14">
        <f t="shared" si="23"/>
        <v>8.5378868729989333E-3</v>
      </c>
      <c r="BC28" s="50">
        <v>450</v>
      </c>
      <c r="BD28" s="35">
        <v>11</v>
      </c>
      <c r="BE28" s="14">
        <f t="shared" si="98"/>
        <v>2.4444444444444446E-2</v>
      </c>
      <c r="BF28" s="50">
        <v>262</v>
      </c>
      <c r="BG28" s="44">
        <v>0</v>
      </c>
      <c r="BH28" s="14">
        <f t="shared" si="25"/>
        <v>0</v>
      </c>
      <c r="BI28" s="50">
        <f t="shared" si="26"/>
        <v>9371</v>
      </c>
      <c r="BJ28" s="35">
        <f t="shared" si="27"/>
        <v>30</v>
      </c>
      <c r="BK28" s="14">
        <f t="shared" si="99"/>
        <v>3.2013659161242128E-3</v>
      </c>
      <c r="BL28" s="50">
        <v>5034</v>
      </c>
      <c r="BM28" s="44">
        <v>4</v>
      </c>
      <c r="BN28" s="14">
        <f t="shared" si="100"/>
        <v>7.9459674215335717E-4</v>
      </c>
      <c r="BO28" s="50">
        <v>596</v>
      </c>
      <c r="BP28" s="44">
        <v>2</v>
      </c>
      <c r="BQ28" s="14">
        <f t="shared" si="30"/>
        <v>3.3557046979865771E-3</v>
      </c>
      <c r="BR28" s="50">
        <v>256</v>
      </c>
      <c r="BS28" s="35">
        <v>2</v>
      </c>
      <c r="BT28" s="14">
        <f t="shared" si="101"/>
        <v>7.8125E-3</v>
      </c>
      <c r="BU28" s="50">
        <v>356</v>
      </c>
      <c r="BV28" s="44">
        <v>0</v>
      </c>
      <c r="BW28" s="14">
        <f t="shared" si="32"/>
        <v>0</v>
      </c>
      <c r="BX28" s="50">
        <f t="shared" si="33"/>
        <v>6242</v>
      </c>
      <c r="BY28" s="35">
        <f t="shared" si="34"/>
        <v>8</v>
      </c>
      <c r="BZ28" s="14">
        <f t="shared" si="102"/>
        <v>1.2816404998397949E-3</v>
      </c>
      <c r="CA28" s="50">
        <v>1879</v>
      </c>
      <c r="CB28" s="44">
        <v>0</v>
      </c>
      <c r="CC28" s="14">
        <f t="shared" si="103"/>
        <v>0</v>
      </c>
      <c r="CD28" s="50">
        <v>256</v>
      </c>
      <c r="CE28" s="44">
        <v>0</v>
      </c>
      <c r="CF28" s="14">
        <f t="shared" si="37"/>
        <v>0</v>
      </c>
      <c r="CG28" s="50">
        <v>86</v>
      </c>
      <c r="CH28" s="35">
        <v>0</v>
      </c>
      <c r="CI28" s="14">
        <f t="shared" si="104"/>
        <v>0</v>
      </c>
      <c r="CJ28" s="50">
        <v>267</v>
      </c>
      <c r="CK28" s="44">
        <v>0</v>
      </c>
      <c r="CL28" s="14">
        <f t="shared" si="39"/>
        <v>0</v>
      </c>
      <c r="CM28" s="50">
        <f t="shared" si="40"/>
        <v>2488</v>
      </c>
      <c r="CN28" s="35">
        <f t="shared" si="41"/>
        <v>0</v>
      </c>
      <c r="CO28" s="14">
        <f t="shared" si="105"/>
        <v>0</v>
      </c>
      <c r="CP28" s="50">
        <v>472</v>
      </c>
      <c r="CQ28" s="44">
        <v>0</v>
      </c>
      <c r="CR28" s="14">
        <f t="shared" si="106"/>
        <v>0</v>
      </c>
      <c r="CS28" s="50">
        <v>55</v>
      </c>
      <c r="CT28" s="44">
        <v>1</v>
      </c>
      <c r="CU28" s="14">
        <f t="shared" si="44"/>
        <v>1.8181818181818181E-2</v>
      </c>
      <c r="CV28" s="50">
        <v>26</v>
      </c>
      <c r="CW28" s="35">
        <v>0</v>
      </c>
      <c r="CX28" s="14">
        <f t="shared" si="107"/>
        <v>0</v>
      </c>
      <c r="CY28" s="50">
        <v>195</v>
      </c>
      <c r="CZ28" s="44">
        <v>0</v>
      </c>
      <c r="DA28" s="14">
        <f t="shared" si="46"/>
        <v>0</v>
      </c>
      <c r="DB28" s="50">
        <f t="shared" si="47"/>
        <v>748</v>
      </c>
      <c r="DC28" s="35">
        <f t="shared" si="48"/>
        <v>1</v>
      </c>
      <c r="DD28" s="14">
        <f t="shared" si="108"/>
        <v>1.3368983957219251E-3</v>
      </c>
      <c r="DE28" s="50">
        <f t="shared" si="109"/>
        <v>23035</v>
      </c>
      <c r="DF28" s="44">
        <f t="shared" si="110"/>
        <v>35</v>
      </c>
      <c r="DG28" s="14">
        <f t="shared" si="111"/>
        <v>1.5194269589754721E-3</v>
      </c>
      <c r="DH28" s="50">
        <f t="shared" si="52"/>
        <v>3048</v>
      </c>
      <c r="DI28" s="44">
        <f t="shared" si="53"/>
        <v>22</v>
      </c>
      <c r="DJ28" s="14">
        <f t="shared" si="83"/>
        <v>7.2178477690288713E-3</v>
      </c>
      <c r="DK28" s="50">
        <f t="shared" si="112"/>
        <v>1664</v>
      </c>
      <c r="DL28" s="35">
        <f t="shared" si="113"/>
        <v>33</v>
      </c>
      <c r="DM28" s="14">
        <f t="shared" si="114"/>
        <v>1.9831730769230768E-2</v>
      </c>
      <c r="DN28" s="50">
        <f t="shared" si="57"/>
        <v>1182</v>
      </c>
      <c r="DO28" s="44">
        <f t="shared" si="58"/>
        <v>0</v>
      </c>
      <c r="DP28" s="14">
        <f t="shared" si="59"/>
        <v>0</v>
      </c>
      <c r="DQ28" s="50">
        <f t="shared" si="115"/>
        <v>28929</v>
      </c>
      <c r="DR28" s="35">
        <f t="shared" si="116"/>
        <v>90</v>
      </c>
      <c r="DS28" s="14">
        <f t="shared" si="117"/>
        <v>3.1110650212589444E-3</v>
      </c>
      <c r="DU28" s="77" t="s">
        <v>24</v>
      </c>
      <c r="DV28" s="75">
        <f t="shared" si="61"/>
        <v>1.1822930987077261E-2</v>
      </c>
      <c r="DW28" s="74"/>
      <c r="DX28" s="51" t="str">
        <f t="shared" si="62"/>
        <v>豊能町</v>
      </c>
      <c r="DY28" s="43">
        <f t="shared" si="86"/>
        <v>8.1020862872189583E-3</v>
      </c>
      <c r="DZ28" s="43">
        <f t="shared" si="87"/>
        <v>8.0000000000000002E-3</v>
      </c>
      <c r="EA28" s="43">
        <f t="shared" si="0"/>
        <v>8.7625561017311386E-3</v>
      </c>
      <c r="EB28" s="43">
        <f t="shared" si="63"/>
        <v>8.9999999999999993E-3</v>
      </c>
      <c r="EC28" s="92">
        <f t="shared" si="64"/>
        <v>-9.9999999999999922E-2</v>
      </c>
      <c r="ED28" s="74"/>
      <c r="EE28" s="34" t="s">
        <v>24</v>
      </c>
      <c r="EF28" s="43">
        <f t="shared" si="65"/>
        <v>6.3734361476119284E-3</v>
      </c>
      <c r="EG28" s="43">
        <f t="shared" si="66"/>
        <v>6.0000000000000001E-3</v>
      </c>
      <c r="EH28" s="43">
        <f t="shared" si="67"/>
        <v>2.2306855277475515E-2</v>
      </c>
      <c r="EI28" s="43">
        <f t="shared" si="68"/>
        <v>2.1999999999999999E-2</v>
      </c>
      <c r="EJ28" s="43">
        <f t="shared" si="69"/>
        <v>4.1302621127879267E-2</v>
      </c>
      <c r="EK28" s="43">
        <f t="shared" si="70"/>
        <v>4.1000000000000002E-2</v>
      </c>
      <c r="EM28" s="43">
        <f t="shared" si="118"/>
        <v>8.6223911663936698E-3</v>
      </c>
      <c r="EN28" s="43">
        <f t="shared" si="72"/>
        <v>8.9999999999999993E-3</v>
      </c>
      <c r="EO28" s="43">
        <f t="shared" si="73"/>
        <v>6.0169242942253792E-3</v>
      </c>
      <c r="EP28" s="43">
        <f t="shared" si="74"/>
        <v>6.0000000000000001E-3</v>
      </c>
      <c r="EQ28" s="92">
        <f t="shared" si="75"/>
        <v>0.29999999999999993</v>
      </c>
      <c r="ER28" s="43">
        <f t="shared" si="119"/>
        <v>4.5434080562951271E-3</v>
      </c>
      <c r="ES28" s="43">
        <f t="shared" si="77"/>
        <v>5.0000000000000001E-3</v>
      </c>
      <c r="ET28" s="43">
        <f t="shared" si="78"/>
        <v>1.6994682078983928E-2</v>
      </c>
      <c r="EU28" s="43">
        <f t="shared" si="79"/>
        <v>1.7000000000000001E-2</v>
      </c>
      <c r="EV28" s="43">
        <f t="shared" si="120"/>
        <v>2.9811388691793662E-2</v>
      </c>
      <c r="EW28" s="43">
        <f t="shared" si="81"/>
        <v>0.03</v>
      </c>
      <c r="EX28" s="36">
        <v>0</v>
      </c>
    </row>
    <row r="29" spans="2:154" s="13" customFormat="1" ht="13.5" customHeight="1">
      <c r="B29" s="52">
        <v>24</v>
      </c>
      <c r="C29" s="12" t="s">
        <v>122</v>
      </c>
      <c r="D29" s="50">
        <v>22</v>
      </c>
      <c r="E29" s="44">
        <v>0</v>
      </c>
      <c r="F29" s="14">
        <f t="shared" si="88"/>
        <v>0</v>
      </c>
      <c r="G29" s="50">
        <v>1</v>
      </c>
      <c r="H29" s="44">
        <v>0</v>
      </c>
      <c r="I29" s="14">
        <f t="shared" si="2"/>
        <v>0</v>
      </c>
      <c r="J29" s="50">
        <v>5</v>
      </c>
      <c r="K29" s="44">
        <v>0</v>
      </c>
      <c r="L29" s="14">
        <f t="shared" si="89"/>
        <v>0</v>
      </c>
      <c r="M29" s="50">
        <v>0</v>
      </c>
      <c r="N29" s="44">
        <v>0</v>
      </c>
      <c r="O29" s="14" t="str">
        <f t="shared" si="4"/>
        <v>-</v>
      </c>
      <c r="P29" s="50">
        <f t="shared" si="5"/>
        <v>28</v>
      </c>
      <c r="Q29" s="44">
        <f t="shared" si="6"/>
        <v>0</v>
      </c>
      <c r="R29" s="14">
        <f t="shared" si="90"/>
        <v>0</v>
      </c>
      <c r="S29" s="50">
        <v>72</v>
      </c>
      <c r="T29" s="44">
        <v>1</v>
      </c>
      <c r="U29" s="14">
        <f t="shared" si="91"/>
        <v>1.3888888888888888E-2</v>
      </c>
      <c r="V29" s="50">
        <v>3</v>
      </c>
      <c r="W29" s="44">
        <v>0</v>
      </c>
      <c r="X29" s="14">
        <f t="shared" si="9"/>
        <v>0</v>
      </c>
      <c r="Y29" s="50">
        <v>1</v>
      </c>
      <c r="Z29" s="35">
        <v>0</v>
      </c>
      <c r="AA29" s="14">
        <f t="shared" si="92"/>
        <v>0</v>
      </c>
      <c r="AB29" s="50">
        <v>6</v>
      </c>
      <c r="AC29" s="44">
        <v>0</v>
      </c>
      <c r="AD29" s="14">
        <f t="shared" si="11"/>
        <v>0</v>
      </c>
      <c r="AE29" s="50">
        <f t="shared" si="12"/>
        <v>82</v>
      </c>
      <c r="AF29" s="35">
        <f t="shared" si="13"/>
        <v>1</v>
      </c>
      <c r="AG29" s="14">
        <f t="shared" si="93"/>
        <v>1.2195121951219513E-2</v>
      </c>
      <c r="AH29" s="50">
        <v>3077</v>
      </c>
      <c r="AI29" s="44">
        <v>21</v>
      </c>
      <c r="AJ29" s="14">
        <f t="shared" si="94"/>
        <v>6.8248293792655184E-3</v>
      </c>
      <c r="AK29" s="50">
        <v>838</v>
      </c>
      <c r="AL29" s="44">
        <v>18</v>
      </c>
      <c r="AM29" s="14">
        <f t="shared" si="16"/>
        <v>2.1479713603818614E-2</v>
      </c>
      <c r="AN29" s="50">
        <v>777</v>
      </c>
      <c r="AO29" s="44">
        <v>24</v>
      </c>
      <c r="AP29" s="14">
        <f t="shared" si="95"/>
        <v>3.0888030888030889E-2</v>
      </c>
      <c r="AQ29" s="50">
        <v>43</v>
      </c>
      <c r="AR29" s="44">
        <v>0</v>
      </c>
      <c r="AS29" s="14">
        <f t="shared" si="18"/>
        <v>0</v>
      </c>
      <c r="AT29" s="50">
        <f t="shared" si="19"/>
        <v>4735</v>
      </c>
      <c r="AU29" s="35">
        <f t="shared" si="20"/>
        <v>63</v>
      </c>
      <c r="AV29" s="14">
        <f t="shared" si="96"/>
        <v>1.3305174234424498E-2</v>
      </c>
      <c r="AW29" s="50">
        <v>2456</v>
      </c>
      <c r="AX29" s="44">
        <v>15</v>
      </c>
      <c r="AY29" s="14">
        <f t="shared" si="97"/>
        <v>6.1074918566775245E-3</v>
      </c>
      <c r="AZ29" s="50">
        <v>588</v>
      </c>
      <c r="BA29" s="44">
        <v>11</v>
      </c>
      <c r="BB29" s="14">
        <f t="shared" si="23"/>
        <v>1.8707482993197279E-2</v>
      </c>
      <c r="BC29" s="50">
        <v>444</v>
      </c>
      <c r="BD29" s="35">
        <v>16</v>
      </c>
      <c r="BE29" s="14">
        <f t="shared" si="98"/>
        <v>3.6036036036036036E-2</v>
      </c>
      <c r="BF29" s="50">
        <v>152</v>
      </c>
      <c r="BG29" s="44">
        <v>0</v>
      </c>
      <c r="BH29" s="14">
        <f t="shared" si="25"/>
        <v>0</v>
      </c>
      <c r="BI29" s="50">
        <f t="shared" si="26"/>
        <v>3640</v>
      </c>
      <c r="BJ29" s="35">
        <f t="shared" si="27"/>
        <v>42</v>
      </c>
      <c r="BK29" s="14">
        <f t="shared" si="99"/>
        <v>1.1538461538461539E-2</v>
      </c>
      <c r="BL29" s="50">
        <v>1799</v>
      </c>
      <c r="BM29" s="44">
        <v>2</v>
      </c>
      <c r="BN29" s="14">
        <f t="shared" si="100"/>
        <v>1.1117287381878821E-3</v>
      </c>
      <c r="BO29" s="50">
        <v>406</v>
      </c>
      <c r="BP29" s="44">
        <v>2</v>
      </c>
      <c r="BQ29" s="14">
        <f t="shared" si="30"/>
        <v>4.9261083743842365E-3</v>
      </c>
      <c r="BR29" s="50">
        <v>222</v>
      </c>
      <c r="BS29" s="35">
        <v>5</v>
      </c>
      <c r="BT29" s="14">
        <f t="shared" si="101"/>
        <v>2.2522522522522521E-2</v>
      </c>
      <c r="BU29" s="50">
        <v>158</v>
      </c>
      <c r="BV29" s="44">
        <v>0</v>
      </c>
      <c r="BW29" s="14">
        <f t="shared" si="32"/>
        <v>0</v>
      </c>
      <c r="BX29" s="50">
        <f t="shared" si="33"/>
        <v>2585</v>
      </c>
      <c r="BY29" s="35">
        <f t="shared" si="34"/>
        <v>9</v>
      </c>
      <c r="BZ29" s="14">
        <f t="shared" si="102"/>
        <v>3.4816247582205029E-3</v>
      </c>
      <c r="CA29" s="50">
        <v>785</v>
      </c>
      <c r="CB29" s="44">
        <v>0</v>
      </c>
      <c r="CC29" s="14">
        <f t="shared" si="103"/>
        <v>0</v>
      </c>
      <c r="CD29" s="50">
        <v>191</v>
      </c>
      <c r="CE29" s="44">
        <v>0</v>
      </c>
      <c r="CF29" s="14">
        <f t="shared" si="37"/>
        <v>0</v>
      </c>
      <c r="CG29" s="50">
        <v>89</v>
      </c>
      <c r="CH29" s="35">
        <v>0</v>
      </c>
      <c r="CI29" s="14">
        <f t="shared" si="104"/>
        <v>0</v>
      </c>
      <c r="CJ29" s="50">
        <v>165</v>
      </c>
      <c r="CK29" s="44">
        <v>0</v>
      </c>
      <c r="CL29" s="14">
        <f t="shared" si="39"/>
        <v>0</v>
      </c>
      <c r="CM29" s="50">
        <f t="shared" si="40"/>
        <v>1230</v>
      </c>
      <c r="CN29" s="35">
        <f t="shared" si="41"/>
        <v>0</v>
      </c>
      <c r="CO29" s="14">
        <f t="shared" si="105"/>
        <v>0</v>
      </c>
      <c r="CP29" s="50">
        <v>292</v>
      </c>
      <c r="CQ29" s="44">
        <v>0</v>
      </c>
      <c r="CR29" s="14">
        <f t="shared" si="106"/>
        <v>0</v>
      </c>
      <c r="CS29" s="50">
        <v>43</v>
      </c>
      <c r="CT29" s="44">
        <v>0</v>
      </c>
      <c r="CU29" s="14">
        <f t="shared" si="44"/>
        <v>0</v>
      </c>
      <c r="CV29" s="50">
        <v>16</v>
      </c>
      <c r="CW29" s="35">
        <v>0</v>
      </c>
      <c r="CX29" s="14">
        <f t="shared" si="107"/>
        <v>0</v>
      </c>
      <c r="CY29" s="50">
        <v>123</v>
      </c>
      <c r="CZ29" s="44">
        <v>0</v>
      </c>
      <c r="DA29" s="14">
        <f t="shared" si="46"/>
        <v>0</v>
      </c>
      <c r="DB29" s="50">
        <f t="shared" si="47"/>
        <v>474</v>
      </c>
      <c r="DC29" s="35">
        <f t="shared" si="48"/>
        <v>0</v>
      </c>
      <c r="DD29" s="14">
        <f t="shared" si="108"/>
        <v>0</v>
      </c>
      <c r="DE29" s="50">
        <f t="shared" si="109"/>
        <v>8503</v>
      </c>
      <c r="DF29" s="44">
        <f t="shared" si="110"/>
        <v>39</v>
      </c>
      <c r="DG29" s="14">
        <f t="shared" si="111"/>
        <v>4.5866164882982473E-3</v>
      </c>
      <c r="DH29" s="50">
        <f t="shared" si="52"/>
        <v>2070</v>
      </c>
      <c r="DI29" s="44">
        <f t="shared" si="53"/>
        <v>31</v>
      </c>
      <c r="DJ29" s="14">
        <f t="shared" si="83"/>
        <v>1.4975845410628019E-2</v>
      </c>
      <c r="DK29" s="50">
        <f t="shared" si="112"/>
        <v>1554</v>
      </c>
      <c r="DL29" s="35">
        <f t="shared" si="113"/>
        <v>45</v>
      </c>
      <c r="DM29" s="14">
        <f t="shared" si="114"/>
        <v>2.8957528957528959E-2</v>
      </c>
      <c r="DN29" s="50">
        <f t="shared" si="57"/>
        <v>647</v>
      </c>
      <c r="DO29" s="44">
        <f t="shared" si="58"/>
        <v>0</v>
      </c>
      <c r="DP29" s="14">
        <f t="shared" si="59"/>
        <v>0</v>
      </c>
      <c r="DQ29" s="50">
        <f t="shared" si="115"/>
        <v>12774</v>
      </c>
      <c r="DR29" s="35">
        <f t="shared" si="116"/>
        <v>115</v>
      </c>
      <c r="DS29" s="14">
        <f t="shared" si="117"/>
        <v>9.0026616564897449E-3</v>
      </c>
      <c r="DU29" s="77" t="s">
        <v>15</v>
      </c>
      <c r="DV29" s="75">
        <f t="shared" si="61"/>
        <v>3.4861609972533275E-3</v>
      </c>
      <c r="DW29" s="74"/>
      <c r="DX29" s="51" t="str">
        <f t="shared" si="62"/>
        <v>寝屋川市</v>
      </c>
      <c r="DY29" s="43">
        <f t="shared" si="86"/>
        <v>7.160288556947089E-3</v>
      </c>
      <c r="DZ29" s="43">
        <f t="shared" si="87"/>
        <v>7.0000000000000001E-3</v>
      </c>
      <c r="EA29" s="43">
        <f t="shared" si="0"/>
        <v>3.7128712871287127E-3</v>
      </c>
      <c r="EB29" s="43">
        <f t="shared" si="63"/>
        <v>4.0000000000000001E-3</v>
      </c>
      <c r="EC29" s="92">
        <f t="shared" si="64"/>
        <v>0.3</v>
      </c>
      <c r="ED29" s="74"/>
      <c r="EE29" s="34" t="s">
        <v>15</v>
      </c>
      <c r="EF29" s="43">
        <f t="shared" si="65"/>
        <v>1.7592529941132689E-3</v>
      </c>
      <c r="EG29" s="43">
        <f t="shared" si="66"/>
        <v>2E-3</v>
      </c>
      <c r="EH29" s="43">
        <f t="shared" si="67"/>
        <v>9.8797250859106525E-3</v>
      </c>
      <c r="EI29" s="43">
        <f t="shared" si="68"/>
        <v>0.01</v>
      </c>
      <c r="EJ29" s="43">
        <f t="shared" si="69"/>
        <v>1.335559265442404E-2</v>
      </c>
      <c r="EK29" s="43">
        <f t="shared" si="70"/>
        <v>1.2999999999999999E-2</v>
      </c>
      <c r="EM29" s="43">
        <f t="shared" si="118"/>
        <v>8.6223911663936698E-3</v>
      </c>
      <c r="EN29" s="43">
        <f t="shared" si="72"/>
        <v>8.9999999999999993E-3</v>
      </c>
      <c r="EO29" s="43">
        <f t="shared" si="73"/>
        <v>6.0169242942253792E-3</v>
      </c>
      <c r="EP29" s="43">
        <f t="shared" si="74"/>
        <v>6.0000000000000001E-3</v>
      </c>
      <c r="EQ29" s="92">
        <f t="shared" si="75"/>
        <v>0.29999999999999993</v>
      </c>
      <c r="ER29" s="43">
        <f t="shared" si="119"/>
        <v>4.5434080562951271E-3</v>
      </c>
      <c r="ES29" s="43">
        <f t="shared" si="77"/>
        <v>5.0000000000000001E-3</v>
      </c>
      <c r="ET29" s="43">
        <f t="shared" si="78"/>
        <v>1.6994682078983928E-2</v>
      </c>
      <c r="EU29" s="43">
        <f t="shared" si="79"/>
        <v>1.7000000000000001E-2</v>
      </c>
      <c r="EV29" s="43">
        <f t="shared" si="120"/>
        <v>2.9811388691793662E-2</v>
      </c>
      <c r="EW29" s="43">
        <f t="shared" si="81"/>
        <v>0.03</v>
      </c>
      <c r="EX29" s="36">
        <v>0</v>
      </c>
    </row>
    <row r="30" spans="2:154" s="13" customFormat="1" ht="13.5" customHeight="1">
      <c r="B30" s="52">
        <v>25</v>
      </c>
      <c r="C30" s="12" t="s">
        <v>123</v>
      </c>
      <c r="D30" s="50">
        <v>9</v>
      </c>
      <c r="E30" s="44">
        <v>0</v>
      </c>
      <c r="F30" s="14">
        <f t="shared" si="88"/>
        <v>0</v>
      </c>
      <c r="G30" s="50">
        <v>0</v>
      </c>
      <c r="H30" s="44">
        <v>0</v>
      </c>
      <c r="I30" s="14" t="str">
        <f t="shared" si="2"/>
        <v>-</v>
      </c>
      <c r="J30" s="50">
        <v>2</v>
      </c>
      <c r="K30" s="44">
        <v>0</v>
      </c>
      <c r="L30" s="14">
        <f t="shared" si="89"/>
        <v>0</v>
      </c>
      <c r="M30" s="50">
        <v>0</v>
      </c>
      <c r="N30" s="44">
        <v>0</v>
      </c>
      <c r="O30" s="14" t="str">
        <f t="shared" si="4"/>
        <v>-</v>
      </c>
      <c r="P30" s="50">
        <f t="shared" si="5"/>
        <v>11</v>
      </c>
      <c r="Q30" s="44">
        <f t="shared" si="6"/>
        <v>0</v>
      </c>
      <c r="R30" s="14">
        <f t="shared" si="90"/>
        <v>0</v>
      </c>
      <c r="S30" s="50">
        <v>36</v>
      </c>
      <c r="T30" s="44">
        <v>0</v>
      </c>
      <c r="U30" s="14">
        <f t="shared" si="91"/>
        <v>0</v>
      </c>
      <c r="V30" s="50">
        <v>4</v>
      </c>
      <c r="W30" s="44">
        <v>0</v>
      </c>
      <c r="X30" s="14">
        <f t="shared" si="9"/>
        <v>0</v>
      </c>
      <c r="Y30" s="50">
        <v>1</v>
      </c>
      <c r="Z30" s="35">
        <v>1</v>
      </c>
      <c r="AA30" s="14">
        <f t="shared" si="92"/>
        <v>1</v>
      </c>
      <c r="AB30" s="50">
        <v>5</v>
      </c>
      <c r="AC30" s="44">
        <v>0</v>
      </c>
      <c r="AD30" s="14">
        <f t="shared" si="11"/>
        <v>0</v>
      </c>
      <c r="AE30" s="50">
        <f t="shared" si="12"/>
        <v>46</v>
      </c>
      <c r="AF30" s="35">
        <f t="shared" si="13"/>
        <v>1</v>
      </c>
      <c r="AG30" s="14">
        <f t="shared" si="93"/>
        <v>2.1739130434782608E-2</v>
      </c>
      <c r="AH30" s="50">
        <v>1841</v>
      </c>
      <c r="AI30" s="44">
        <v>16</v>
      </c>
      <c r="AJ30" s="14">
        <f t="shared" si="94"/>
        <v>8.690928843020097E-3</v>
      </c>
      <c r="AK30" s="50">
        <v>491</v>
      </c>
      <c r="AL30" s="44">
        <v>10</v>
      </c>
      <c r="AM30" s="14">
        <f t="shared" si="16"/>
        <v>2.0366598778004074E-2</v>
      </c>
      <c r="AN30" s="50">
        <v>627</v>
      </c>
      <c r="AO30" s="44">
        <v>14</v>
      </c>
      <c r="AP30" s="14">
        <f t="shared" si="95"/>
        <v>2.2328548644338118E-2</v>
      </c>
      <c r="AQ30" s="50">
        <v>68</v>
      </c>
      <c r="AR30" s="44">
        <v>0</v>
      </c>
      <c r="AS30" s="14">
        <f t="shared" si="18"/>
        <v>0</v>
      </c>
      <c r="AT30" s="50">
        <f t="shared" si="19"/>
        <v>3027</v>
      </c>
      <c r="AU30" s="35">
        <f t="shared" si="20"/>
        <v>40</v>
      </c>
      <c r="AV30" s="14">
        <f t="shared" si="96"/>
        <v>1.3214403700033036E-2</v>
      </c>
      <c r="AW30" s="50">
        <v>1555</v>
      </c>
      <c r="AX30" s="44">
        <v>14</v>
      </c>
      <c r="AY30" s="14">
        <f t="shared" si="97"/>
        <v>9.0032154340836008E-3</v>
      </c>
      <c r="AZ30" s="50">
        <v>401</v>
      </c>
      <c r="BA30" s="44">
        <v>11</v>
      </c>
      <c r="BB30" s="14">
        <f t="shared" si="23"/>
        <v>2.7431421446384038E-2</v>
      </c>
      <c r="BC30" s="50">
        <v>402</v>
      </c>
      <c r="BD30" s="35">
        <v>12</v>
      </c>
      <c r="BE30" s="14">
        <f t="shared" si="98"/>
        <v>2.9850746268656716E-2</v>
      </c>
      <c r="BF30" s="50">
        <v>146</v>
      </c>
      <c r="BG30" s="44">
        <v>0</v>
      </c>
      <c r="BH30" s="14">
        <f t="shared" si="25"/>
        <v>0</v>
      </c>
      <c r="BI30" s="50">
        <f t="shared" si="26"/>
        <v>2504</v>
      </c>
      <c r="BJ30" s="35">
        <f t="shared" si="27"/>
        <v>37</v>
      </c>
      <c r="BK30" s="14">
        <f t="shared" si="99"/>
        <v>1.4776357827476038E-2</v>
      </c>
      <c r="BL30" s="50">
        <v>1142</v>
      </c>
      <c r="BM30" s="44">
        <v>3</v>
      </c>
      <c r="BN30" s="14">
        <f t="shared" si="100"/>
        <v>2.6269702276707531E-3</v>
      </c>
      <c r="BO30" s="50">
        <v>276</v>
      </c>
      <c r="BP30" s="44">
        <v>4</v>
      </c>
      <c r="BQ30" s="14">
        <f t="shared" si="30"/>
        <v>1.4492753623188406E-2</v>
      </c>
      <c r="BR30" s="50">
        <v>235</v>
      </c>
      <c r="BS30" s="35">
        <v>1</v>
      </c>
      <c r="BT30" s="14">
        <f t="shared" si="101"/>
        <v>4.2553191489361703E-3</v>
      </c>
      <c r="BU30" s="50">
        <v>134</v>
      </c>
      <c r="BV30" s="44">
        <v>0</v>
      </c>
      <c r="BW30" s="14">
        <f t="shared" si="32"/>
        <v>0</v>
      </c>
      <c r="BX30" s="50">
        <f t="shared" si="33"/>
        <v>1787</v>
      </c>
      <c r="BY30" s="35">
        <f t="shared" si="34"/>
        <v>8</v>
      </c>
      <c r="BZ30" s="14">
        <f t="shared" si="102"/>
        <v>4.4767767207610524E-3</v>
      </c>
      <c r="CA30" s="50">
        <v>566</v>
      </c>
      <c r="CB30" s="44">
        <v>1</v>
      </c>
      <c r="CC30" s="14">
        <f t="shared" si="103"/>
        <v>1.7667844522968198E-3</v>
      </c>
      <c r="CD30" s="50">
        <v>125</v>
      </c>
      <c r="CE30" s="44">
        <v>1</v>
      </c>
      <c r="CF30" s="14">
        <f t="shared" si="37"/>
        <v>8.0000000000000002E-3</v>
      </c>
      <c r="CG30" s="50">
        <v>100</v>
      </c>
      <c r="CH30" s="35">
        <v>2</v>
      </c>
      <c r="CI30" s="14">
        <f t="shared" si="104"/>
        <v>0.02</v>
      </c>
      <c r="CJ30" s="50">
        <v>160</v>
      </c>
      <c r="CK30" s="44">
        <v>0</v>
      </c>
      <c r="CL30" s="14">
        <f t="shared" si="39"/>
        <v>0</v>
      </c>
      <c r="CM30" s="50">
        <f t="shared" si="40"/>
        <v>951</v>
      </c>
      <c r="CN30" s="35">
        <f t="shared" si="41"/>
        <v>4</v>
      </c>
      <c r="CO30" s="14">
        <f t="shared" si="105"/>
        <v>4.206098843322818E-3</v>
      </c>
      <c r="CP30" s="50">
        <v>200</v>
      </c>
      <c r="CQ30" s="44">
        <v>0</v>
      </c>
      <c r="CR30" s="14">
        <f t="shared" si="106"/>
        <v>0</v>
      </c>
      <c r="CS30" s="50">
        <v>35</v>
      </c>
      <c r="CT30" s="44">
        <v>0</v>
      </c>
      <c r="CU30" s="14">
        <f t="shared" si="44"/>
        <v>0</v>
      </c>
      <c r="CV30" s="50">
        <v>26</v>
      </c>
      <c r="CW30" s="35">
        <v>0</v>
      </c>
      <c r="CX30" s="14">
        <f t="shared" si="107"/>
        <v>0</v>
      </c>
      <c r="CY30" s="50">
        <v>119</v>
      </c>
      <c r="CZ30" s="44">
        <v>0</v>
      </c>
      <c r="DA30" s="14">
        <f t="shared" si="46"/>
        <v>0</v>
      </c>
      <c r="DB30" s="50">
        <f t="shared" si="47"/>
        <v>380</v>
      </c>
      <c r="DC30" s="35">
        <f t="shared" si="48"/>
        <v>0</v>
      </c>
      <c r="DD30" s="14">
        <f t="shared" si="108"/>
        <v>0</v>
      </c>
      <c r="DE30" s="50">
        <f t="shared" si="109"/>
        <v>5349</v>
      </c>
      <c r="DF30" s="44">
        <f t="shared" si="110"/>
        <v>34</v>
      </c>
      <c r="DG30" s="14">
        <f t="shared" si="111"/>
        <v>6.3563282856608713E-3</v>
      </c>
      <c r="DH30" s="50">
        <f t="shared" si="52"/>
        <v>1332</v>
      </c>
      <c r="DI30" s="44">
        <f t="shared" si="53"/>
        <v>26</v>
      </c>
      <c r="DJ30" s="14">
        <f t="shared" si="83"/>
        <v>1.951951951951952E-2</v>
      </c>
      <c r="DK30" s="50">
        <f t="shared" si="112"/>
        <v>1393</v>
      </c>
      <c r="DL30" s="35">
        <f t="shared" si="113"/>
        <v>30</v>
      </c>
      <c r="DM30" s="14">
        <f t="shared" si="114"/>
        <v>2.1536252692031587E-2</v>
      </c>
      <c r="DN30" s="50">
        <f t="shared" si="57"/>
        <v>632</v>
      </c>
      <c r="DO30" s="44">
        <f t="shared" si="58"/>
        <v>0</v>
      </c>
      <c r="DP30" s="14">
        <f t="shared" si="59"/>
        <v>0</v>
      </c>
      <c r="DQ30" s="50">
        <f t="shared" si="115"/>
        <v>8706</v>
      </c>
      <c r="DR30" s="35">
        <f t="shared" si="116"/>
        <v>90</v>
      </c>
      <c r="DS30" s="14">
        <f t="shared" si="117"/>
        <v>1.0337698139214336E-2</v>
      </c>
      <c r="DU30" s="77" t="s">
        <v>9</v>
      </c>
      <c r="DV30" s="75">
        <f t="shared" si="61"/>
        <v>3.1073677324392835E-3</v>
      </c>
      <c r="DW30" s="74"/>
      <c r="DX30" s="51" t="str">
        <f t="shared" si="62"/>
        <v>島本町</v>
      </c>
      <c r="DY30" s="43">
        <f t="shared" si="86"/>
        <v>7.0627336933942663E-3</v>
      </c>
      <c r="DZ30" s="43">
        <f t="shared" si="87"/>
        <v>7.0000000000000001E-3</v>
      </c>
      <c r="EA30" s="43">
        <f t="shared" si="0"/>
        <v>4.3821209465381246E-3</v>
      </c>
      <c r="EB30" s="43">
        <f t="shared" si="63"/>
        <v>4.0000000000000001E-3</v>
      </c>
      <c r="EC30" s="92">
        <f t="shared" si="64"/>
        <v>0.3</v>
      </c>
      <c r="ED30" s="74"/>
      <c r="EE30" s="34" t="s">
        <v>9</v>
      </c>
      <c r="EF30" s="43">
        <f t="shared" si="65"/>
        <v>1.5037593984962407E-3</v>
      </c>
      <c r="EG30" s="43">
        <f t="shared" si="66"/>
        <v>2E-3</v>
      </c>
      <c r="EH30" s="43">
        <f t="shared" si="67"/>
        <v>4.3744531933508314E-3</v>
      </c>
      <c r="EI30" s="43">
        <f t="shared" si="68"/>
        <v>4.0000000000000001E-3</v>
      </c>
      <c r="EJ30" s="43">
        <f t="shared" si="69"/>
        <v>1.5923566878980892E-2</v>
      </c>
      <c r="EK30" s="43">
        <f>ROUND(EJ30,3)</f>
        <v>1.6E-2</v>
      </c>
      <c r="EM30" s="43">
        <f t="shared" si="118"/>
        <v>8.6223911663936698E-3</v>
      </c>
      <c r="EN30" s="43">
        <f t="shared" si="72"/>
        <v>8.9999999999999993E-3</v>
      </c>
      <c r="EO30" s="43">
        <f t="shared" si="73"/>
        <v>6.0169242942253792E-3</v>
      </c>
      <c r="EP30" s="43">
        <f t="shared" si="74"/>
        <v>6.0000000000000001E-3</v>
      </c>
      <c r="EQ30" s="92">
        <f t="shared" si="75"/>
        <v>0.29999999999999993</v>
      </c>
      <c r="ER30" s="43">
        <f t="shared" si="119"/>
        <v>4.5434080562951271E-3</v>
      </c>
      <c r="ES30" s="43">
        <f t="shared" si="77"/>
        <v>5.0000000000000001E-3</v>
      </c>
      <c r="ET30" s="43">
        <f t="shared" si="78"/>
        <v>1.6994682078983928E-2</v>
      </c>
      <c r="EU30" s="43">
        <f t="shared" si="79"/>
        <v>1.7000000000000001E-2</v>
      </c>
      <c r="EV30" s="43">
        <f t="shared" si="120"/>
        <v>2.9811388691793662E-2</v>
      </c>
      <c r="EW30" s="43">
        <f t="shared" si="81"/>
        <v>0.03</v>
      </c>
      <c r="EX30" s="36">
        <v>0</v>
      </c>
    </row>
    <row r="31" spans="2:154" s="13" customFormat="1" ht="13.5" customHeight="1">
      <c r="B31" s="52">
        <v>26</v>
      </c>
      <c r="C31" s="12" t="s">
        <v>30</v>
      </c>
      <c r="D31" s="50">
        <v>281</v>
      </c>
      <c r="E31" s="44">
        <v>3</v>
      </c>
      <c r="F31" s="14">
        <f t="shared" si="88"/>
        <v>1.0676156583629894E-2</v>
      </c>
      <c r="G31" s="50">
        <v>20</v>
      </c>
      <c r="H31" s="44">
        <v>2</v>
      </c>
      <c r="I31" s="14">
        <f t="shared" si="2"/>
        <v>0.1</v>
      </c>
      <c r="J31" s="50">
        <v>5</v>
      </c>
      <c r="K31" s="44">
        <v>0</v>
      </c>
      <c r="L31" s="14">
        <f t="shared" si="89"/>
        <v>0</v>
      </c>
      <c r="M31" s="50">
        <v>4</v>
      </c>
      <c r="N31" s="44">
        <v>0</v>
      </c>
      <c r="O31" s="14">
        <f t="shared" si="4"/>
        <v>0</v>
      </c>
      <c r="P31" s="50">
        <f t="shared" si="5"/>
        <v>310</v>
      </c>
      <c r="Q31" s="44">
        <f t="shared" si="6"/>
        <v>5</v>
      </c>
      <c r="R31" s="14">
        <f t="shared" si="90"/>
        <v>1.6129032258064516E-2</v>
      </c>
      <c r="S31" s="50">
        <v>734</v>
      </c>
      <c r="T31" s="44">
        <v>13</v>
      </c>
      <c r="U31" s="14">
        <f t="shared" si="91"/>
        <v>1.7711171662125342E-2</v>
      </c>
      <c r="V31" s="50">
        <v>60</v>
      </c>
      <c r="W31" s="44">
        <v>2</v>
      </c>
      <c r="X31" s="14">
        <f t="shared" si="9"/>
        <v>3.3333333333333333E-2</v>
      </c>
      <c r="Y31" s="50">
        <v>14</v>
      </c>
      <c r="Z31" s="35">
        <v>0</v>
      </c>
      <c r="AA31" s="14">
        <f t="shared" si="92"/>
        <v>0</v>
      </c>
      <c r="AB31" s="50">
        <v>47</v>
      </c>
      <c r="AC31" s="44">
        <v>0</v>
      </c>
      <c r="AD31" s="14">
        <f t="shared" si="11"/>
        <v>0</v>
      </c>
      <c r="AE31" s="50">
        <f t="shared" si="12"/>
        <v>855</v>
      </c>
      <c r="AF31" s="35">
        <f t="shared" si="13"/>
        <v>15</v>
      </c>
      <c r="AG31" s="14">
        <f t="shared" si="93"/>
        <v>1.7543859649122806E-2</v>
      </c>
      <c r="AH31" s="50">
        <v>34032</v>
      </c>
      <c r="AI31" s="44">
        <v>481</v>
      </c>
      <c r="AJ31" s="14">
        <f t="shared" si="94"/>
        <v>1.4133756464503997E-2</v>
      </c>
      <c r="AK31" s="50">
        <v>9746</v>
      </c>
      <c r="AL31" s="44">
        <v>402</v>
      </c>
      <c r="AM31" s="14">
        <f t="shared" si="16"/>
        <v>4.1247691360558177E-2</v>
      </c>
      <c r="AN31" s="50">
        <v>4458</v>
      </c>
      <c r="AO31" s="44">
        <v>236</v>
      </c>
      <c r="AP31" s="14">
        <f t="shared" si="95"/>
        <v>5.2938537460744728E-2</v>
      </c>
      <c r="AQ31" s="50">
        <v>329</v>
      </c>
      <c r="AR31" s="44">
        <v>1</v>
      </c>
      <c r="AS31" s="14">
        <f t="shared" si="18"/>
        <v>3.0395136778115501E-3</v>
      </c>
      <c r="AT31" s="50">
        <f t="shared" si="19"/>
        <v>48565</v>
      </c>
      <c r="AU31" s="35">
        <f t="shared" si="20"/>
        <v>1120</v>
      </c>
      <c r="AV31" s="14">
        <f t="shared" si="96"/>
        <v>2.3061875836507772E-2</v>
      </c>
      <c r="AW31" s="50">
        <v>28488</v>
      </c>
      <c r="AX31" s="44">
        <v>282</v>
      </c>
      <c r="AY31" s="14">
        <f t="shared" si="97"/>
        <v>9.8989048020219038E-3</v>
      </c>
      <c r="AZ31" s="50">
        <v>7602</v>
      </c>
      <c r="BA31" s="44">
        <v>238</v>
      </c>
      <c r="BB31" s="14">
        <f t="shared" si="23"/>
        <v>3.1307550644567222E-2</v>
      </c>
      <c r="BC31" s="50">
        <v>2430</v>
      </c>
      <c r="BD31" s="35">
        <v>114</v>
      </c>
      <c r="BE31" s="14">
        <f t="shared" si="98"/>
        <v>4.6913580246913583E-2</v>
      </c>
      <c r="BF31" s="50">
        <v>858</v>
      </c>
      <c r="BG31" s="44">
        <v>0</v>
      </c>
      <c r="BH31" s="14">
        <f t="shared" si="25"/>
        <v>0</v>
      </c>
      <c r="BI31" s="50">
        <f t="shared" si="26"/>
        <v>39378</v>
      </c>
      <c r="BJ31" s="35">
        <f t="shared" si="27"/>
        <v>634</v>
      </c>
      <c r="BK31" s="14">
        <f t="shared" si="99"/>
        <v>1.6100360607445782E-2</v>
      </c>
      <c r="BL31" s="50">
        <v>16804</v>
      </c>
      <c r="BM31" s="44">
        <v>51</v>
      </c>
      <c r="BN31" s="14">
        <f t="shared" si="100"/>
        <v>3.0349916686503212E-3</v>
      </c>
      <c r="BO31" s="50">
        <v>4580</v>
      </c>
      <c r="BP31" s="44">
        <v>59</v>
      </c>
      <c r="BQ31" s="14">
        <f t="shared" si="30"/>
        <v>1.2882096069868995E-2</v>
      </c>
      <c r="BR31" s="50">
        <v>1243</v>
      </c>
      <c r="BS31" s="35">
        <v>37</v>
      </c>
      <c r="BT31" s="14">
        <f t="shared" si="101"/>
        <v>2.9766693483507644E-2</v>
      </c>
      <c r="BU31" s="50">
        <v>1096</v>
      </c>
      <c r="BV31" s="44">
        <v>0</v>
      </c>
      <c r="BW31" s="14">
        <f t="shared" si="32"/>
        <v>0</v>
      </c>
      <c r="BX31" s="50">
        <f t="shared" si="33"/>
        <v>23723</v>
      </c>
      <c r="BY31" s="35">
        <f t="shared" si="34"/>
        <v>147</v>
      </c>
      <c r="BZ31" s="14">
        <f t="shared" si="102"/>
        <v>6.1965181469460021E-3</v>
      </c>
      <c r="CA31" s="50">
        <v>7230</v>
      </c>
      <c r="CB31" s="44">
        <v>5</v>
      </c>
      <c r="CC31" s="14">
        <f t="shared" si="103"/>
        <v>6.9156293222683268E-4</v>
      </c>
      <c r="CD31" s="50">
        <v>1762</v>
      </c>
      <c r="CE31" s="44">
        <v>12</v>
      </c>
      <c r="CF31" s="14">
        <f t="shared" si="37"/>
        <v>6.8104426787741201E-3</v>
      </c>
      <c r="CG31" s="50">
        <v>485</v>
      </c>
      <c r="CH31" s="35">
        <v>4</v>
      </c>
      <c r="CI31" s="14">
        <f t="shared" si="104"/>
        <v>8.2474226804123713E-3</v>
      </c>
      <c r="CJ31" s="50">
        <v>1081</v>
      </c>
      <c r="CK31" s="44">
        <v>1</v>
      </c>
      <c r="CL31" s="14">
        <f t="shared" si="39"/>
        <v>9.2506938020351531E-4</v>
      </c>
      <c r="CM31" s="50">
        <f t="shared" si="40"/>
        <v>10558</v>
      </c>
      <c r="CN31" s="35">
        <f t="shared" si="41"/>
        <v>22</v>
      </c>
      <c r="CO31" s="14">
        <f t="shared" si="105"/>
        <v>2.0837279787838604E-3</v>
      </c>
      <c r="CP31" s="50">
        <v>2331</v>
      </c>
      <c r="CQ31" s="44">
        <v>0</v>
      </c>
      <c r="CR31" s="14">
        <f t="shared" si="106"/>
        <v>0</v>
      </c>
      <c r="CS31" s="50">
        <v>357</v>
      </c>
      <c r="CT31" s="44">
        <v>0</v>
      </c>
      <c r="CU31" s="14">
        <f t="shared" si="44"/>
        <v>0</v>
      </c>
      <c r="CV31" s="50">
        <v>152</v>
      </c>
      <c r="CW31" s="35">
        <v>1</v>
      </c>
      <c r="CX31" s="14">
        <f t="shared" si="107"/>
        <v>6.5789473684210523E-3</v>
      </c>
      <c r="CY31" s="50">
        <v>889</v>
      </c>
      <c r="CZ31" s="44">
        <v>0</v>
      </c>
      <c r="DA31" s="14">
        <f t="shared" si="46"/>
        <v>0</v>
      </c>
      <c r="DB31" s="50">
        <f t="shared" si="47"/>
        <v>3729</v>
      </c>
      <c r="DC31" s="35">
        <f t="shared" si="48"/>
        <v>1</v>
      </c>
      <c r="DD31" s="14">
        <f t="shared" si="108"/>
        <v>2.6816840976133012E-4</v>
      </c>
      <c r="DE31" s="50">
        <f t="shared" si="109"/>
        <v>89900</v>
      </c>
      <c r="DF31" s="44">
        <f t="shared" si="110"/>
        <v>835</v>
      </c>
      <c r="DG31" s="14">
        <f t="shared" si="111"/>
        <v>9.2880978865406E-3</v>
      </c>
      <c r="DH31" s="50">
        <f t="shared" si="52"/>
        <v>24127</v>
      </c>
      <c r="DI31" s="44">
        <f t="shared" si="53"/>
        <v>715</v>
      </c>
      <c r="DJ31" s="14">
        <f t="shared" si="83"/>
        <v>2.9634848924441497E-2</v>
      </c>
      <c r="DK31" s="50">
        <f t="shared" si="112"/>
        <v>8787</v>
      </c>
      <c r="DL31" s="35">
        <f t="shared" si="113"/>
        <v>392</v>
      </c>
      <c r="DM31" s="14">
        <f t="shared" si="114"/>
        <v>4.4611357687492886E-2</v>
      </c>
      <c r="DN31" s="50">
        <f t="shared" si="57"/>
        <v>4304</v>
      </c>
      <c r="DO31" s="44">
        <f t="shared" si="58"/>
        <v>2</v>
      </c>
      <c r="DP31" s="14">
        <f t="shared" si="59"/>
        <v>4.6468401486988845E-4</v>
      </c>
      <c r="DQ31" s="50">
        <f t="shared" si="115"/>
        <v>127118</v>
      </c>
      <c r="DR31" s="35">
        <f t="shared" si="116"/>
        <v>1944</v>
      </c>
      <c r="DS31" s="14">
        <f t="shared" si="117"/>
        <v>1.5292877483912585E-2</v>
      </c>
      <c r="DU31" s="77" t="s">
        <v>43</v>
      </c>
      <c r="DV31" s="75">
        <f t="shared" si="61"/>
        <v>1.3398013398013399E-2</v>
      </c>
      <c r="DW31" s="74"/>
      <c r="DX31" s="51" t="str">
        <f t="shared" si="62"/>
        <v>藤井寺市</v>
      </c>
      <c r="DY31" s="43">
        <f t="shared" si="86"/>
        <v>7.0054267390231868E-3</v>
      </c>
      <c r="DZ31" s="43">
        <f t="shared" si="87"/>
        <v>7.0000000000000001E-3</v>
      </c>
      <c r="EA31" s="43">
        <f t="shared" si="0"/>
        <v>4.4284243048403711E-3</v>
      </c>
      <c r="EB31" s="43">
        <f t="shared" si="63"/>
        <v>4.0000000000000001E-3</v>
      </c>
      <c r="EC31" s="92">
        <f t="shared" si="64"/>
        <v>0.3</v>
      </c>
      <c r="ED31" s="74"/>
      <c r="EE31" s="34" t="s">
        <v>43</v>
      </c>
      <c r="EF31" s="43">
        <f t="shared" si="65"/>
        <v>8.1287325812873252E-3</v>
      </c>
      <c r="EG31" s="43">
        <f t="shared" si="66"/>
        <v>8.0000000000000002E-3</v>
      </c>
      <c r="EH31" s="43">
        <f t="shared" si="67"/>
        <v>2.0293122886133032E-2</v>
      </c>
      <c r="EI31" s="43">
        <f t="shared" si="68"/>
        <v>0.02</v>
      </c>
      <c r="EJ31" s="43">
        <f t="shared" si="69"/>
        <v>5.1070840197693576E-2</v>
      </c>
      <c r="EK31" s="43">
        <f t="shared" si="70"/>
        <v>5.0999999999999997E-2</v>
      </c>
      <c r="EM31" s="43">
        <f t="shared" si="118"/>
        <v>8.6223911663936698E-3</v>
      </c>
      <c r="EN31" s="43">
        <f t="shared" si="72"/>
        <v>8.9999999999999993E-3</v>
      </c>
      <c r="EO31" s="43">
        <f t="shared" si="73"/>
        <v>6.0169242942253792E-3</v>
      </c>
      <c r="EP31" s="43">
        <f t="shared" si="74"/>
        <v>6.0000000000000001E-3</v>
      </c>
      <c r="EQ31" s="92">
        <f t="shared" si="75"/>
        <v>0.29999999999999993</v>
      </c>
      <c r="ER31" s="43">
        <f t="shared" si="119"/>
        <v>4.5434080562951271E-3</v>
      </c>
      <c r="ES31" s="43">
        <f t="shared" si="77"/>
        <v>5.0000000000000001E-3</v>
      </c>
      <c r="ET31" s="43">
        <f t="shared" si="78"/>
        <v>1.6994682078983928E-2</v>
      </c>
      <c r="EU31" s="43">
        <f t="shared" si="79"/>
        <v>1.7000000000000001E-2</v>
      </c>
      <c r="EV31" s="43">
        <f t="shared" si="120"/>
        <v>2.9811388691793662E-2</v>
      </c>
      <c r="EW31" s="43">
        <f t="shared" si="81"/>
        <v>0.03</v>
      </c>
      <c r="EX31" s="36">
        <v>0</v>
      </c>
    </row>
    <row r="32" spans="2:154" s="13" customFormat="1" ht="13.5" customHeight="1">
      <c r="B32" s="52">
        <v>27</v>
      </c>
      <c r="C32" s="12" t="s">
        <v>31</v>
      </c>
      <c r="D32" s="50">
        <v>59</v>
      </c>
      <c r="E32" s="44">
        <v>0</v>
      </c>
      <c r="F32" s="14">
        <f t="shared" si="88"/>
        <v>0</v>
      </c>
      <c r="G32" s="50">
        <v>1</v>
      </c>
      <c r="H32" s="44">
        <v>0</v>
      </c>
      <c r="I32" s="14">
        <f t="shared" si="2"/>
        <v>0</v>
      </c>
      <c r="J32" s="50">
        <v>1</v>
      </c>
      <c r="K32" s="44">
        <v>0</v>
      </c>
      <c r="L32" s="14">
        <f t="shared" si="89"/>
        <v>0</v>
      </c>
      <c r="M32" s="50">
        <v>1</v>
      </c>
      <c r="N32" s="44">
        <v>0</v>
      </c>
      <c r="O32" s="14">
        <f t="shared" si="4"/>
        <v>0</v>
      </c>
      <c r="P32" s="50">
        <f t="shared" si="5"/>
        <v>62</v>
      </c>
      <c r="Q32" s="44">
        <f t="shared" si="6"/>
        <v>0</v>
      </c>
      <c r="R32" s="14">
        <f t="shared" si="90"/>
        <v>0</v>
      </c>
      <c r="S32" s="50">
        <v>103</v>
      </c>
      <c r="T32" s="44">
        <v>2</v>
      </c>
      <c r="U32" s="14">
        <f t="shared" si="91"/>
        <v>1.9417475728155338E-2</v>
      </c>
      <c r="V32" s="50">
        <v>11</v>
      </c>
      <c r="W32" s="44">
        <v>2</v>
      </c>
      <c r="X32" s="14">
        <f t="shared" si="9"/>
        <v>0.18181818181818182</v>
      </c>
      <c r="Y32" s="50">
        <v>2</v>
      </c>
      <c r="Z32" s="35">
        <v>0</v>
      </c>
      <c r="AA32" s="14">
        <f t="shared" si="92"/>
        <v>0</v>
      </c>
      <c r="AB32" s="50">
        <v>8</v>
      </c>
      <c r="AC32" s="44">
        <v>0</v>
      </c>
      <c r="AD32" s="14">
        <f t="shared" si="11"/>
        <v>0</v>
      </c>
      <c r="AE32" s="50">
        <f t="shared" si="12"/>
        <v>124</v>
      </c>
      <c r="AF32" s="35">
        <f t="shared" si="13"/>
        <v>4</v>
      </c>
      <c r="AG32" s="14">
        <f t="shared" si="93"/>
        <v>3.2258064516129031E-2</v>
      </c>
      <c r="AH32" s="50">
        <v>5422</v>
      </c>
      <c r="AI32" s="44">
        <v>107</v>
      </c>
      <c r="AJ32" s="14">
        <f t="shared" si="94"/>
        <v>1.9734415344891183E-2</v>
      </c>
      <c r="AK32" s="50">
        <v>1285</v>
      </c>
      <c r="AL32" s="44">
        <v>50</v>
      </c>
      <c r="AM32" s="14">
        <f t="shared" si="16"/>
        <v>3.8910505836575876E-2</v>
      </c>
      <c r="AN32" s="50">
        <v>688</v>
      </c>
      <c r="AO32" s="44">
        <v>32</v>
      </c>
      <c r="AP32" s="14">
        <f t="shared" si="95"/>
        <v>4.6511627906976744E-2</v>
      </c>
      <c r="AQ32" s="50">
        <v>68</v>
      </c>
      <c r="AR32" s="44">
        <v>0</v>
      </c>
      <c r="AS32" s="14">
        <f t="shared" si="18"/>
        <v>0</v>
      </c>
      <c r="AT32" s="50">
        <f t="shared" si="19"/>
        <v>7463</v>
      </c>
      <c r="AU32" s="35">
        <f t="shared" si="20"/>
        <v>189</v>
      </c>
      <c r="AV32" s="14">
        <f t="shared" si="96"/>
        <v>2.5324936352673189E-2</v>
      </c>
      <c r="AW32" s="50">
        <v>4506</v>
      </c>
      <c r="AX32" s="44">
        <v>44</v>
      </c>
      <c r="AY32" s="14">
        <f t="shared" si="97"/>
        <v>9.7647581003106974E-3</v>
      </c>
      <c r="AZ32" s="50">
        <v>954</v>
      </c>
      <c r="BA32" s="44">
        <v>28</v>
      </c>
      <c r="BB32" s="14">
        <f t="shared" si="23"/>
        <v>2.9350104821802937E-2</v>
      </c>
      <c r="BC32" s="50">
        <v>441</v>
      </c>
      <c r="BD32" s="35">
        <v>16</v>
      </c>
      <c r="BE32" s="14">
        <f t="shared" si="98"/>
        <v>3.6281179138321996E-2</v>
      </c>
      <c r="BF32" s="50">
        <v>170</v>
      </c>
      <c r="BG32" s="44">
        <v>0</v>
      </c>
      <c r="BH32" s="14">
        <f t="shared" si="25"/>
        <v>0</v>
      </c>
      <c r="BI32" s="50">
        <f t="shared" si="26"/>
        <v>6071</v>
      </c>
      <c r="BJ32" s="35">
        <f t="shared" si="27"/>
        <v>88</v>
      </c>
      <c r="BK32" s="14">
        <f t="shared" si="99"/>
        <v>1.4495140833470598E-2</v>
      </c>
      <c r="BL32" s="50">
        <v>2955</v>
      </c>
      <c r="BM32" s="44">
        <v>4</v>
      </c>
      <c r="BN32" s="14">
        <f t="shared" si="100"/>
        <v>1.3536379018612521E-3</v>
      </c>
      <c r="BO32" s="50">
        <v>643</v>
      </c>
      <c r="BP32" s="44">
        <v>7</v>
      </c>
      <c r="BQ32" s="14">
        <f t="shared" si="30"/>
        <v>1.088646967340591E-2</v>
      </c>
      <c r="BR32" s="50">
        <v>220</v>
      </c>
      <c r="BS32" s="35">
        <v>8</v>
      </c>
      <c r="BT32" s="14">
        <f t="shared" si="101"/>
        <v>3.6363636363636362E-2</v>
      </c>
      <c r="BU32" s="50">
        <v>191</v>
      </c>
      <c r="BV32" s="44">
        <v>0</v>
      </c>
      <c r="BW32" s="14">
        <f t="shared" si="32"/>
        <v>0</v>
      </c>
      <c r="BX32" s="50">
        <f t="shared" si="33"/>
        <v>4009</v>
      </c>
      <c r="BY32" s="35">
        <f t="shared" si="34"/>
        <v>19</v>
      </c>
      <c r="BZ32" s="14">
        <f t="shared" si="102"/>
        <v>4.7393364928909956E-3</v>
      </c>
      <c r="CA32" s="50">
        <v>1474</v>
      </c>
      <c r="CB32" s="44">
        <v>1</v>
      </c>
      <c r="CC32" s="14">
        <f t="shared" si="103"/>
        <v>6.7842605156037987E-4</v>
      </c>
      <c r="CD32" s="50">
        <v>292</v>
      </c>
      <c r="CE32" s="44">
        <v>1</v>
      </c>
      <c r="CF32" s="14">
        <f t="shared" si="37"/>
        <v>3.4246575342465752E-3</v>
      </c>
      <c r="CG32" s="50">
        <v>77</v>
      </c>
      <c r="CH32" s="35">
        <v>2</v>
      </c>
      <c r="CI32" s="14">
        <f t="shared" si="104"/>
        <v>2.5974025974025976E-2</v>
      </c>
      <c r="CJ32" s="50">
        <v>241</v>
      </c>
      <c r="CK32" s="44">
        <v>0</v>
      </c>
      <c r="CL32" s="14">
        <f t="shared" si="39"/>
        <v>0</v>
      </c>
      <c r="CM32" s="50">
        <f t="shared" si="40"/>
        <v>2084</v>
      </c>
      <c r="CN32" s="35">
        <f t="shared" si="41"/>
        <v>4</v>
      </c>
      <c r="CO32" s="14">
        <f t="shared" si="105"/>
        <v>1.9193857965451055E-3</v>
      </c>
      <c r="CP32" s="50">
        <v>476</v>
      </c>
      <c r="CQ32" s="44">
        <v>0</v>
      </c>
      <c r="CR32" s="14">
        <f t="shared" si="106"/>
        <v>0</v>
      </c>
      <c r="CS32" s="50">
        <v>67</v>
      </c>
      <c r="CT32" s="44">
        <v>0</v>
      </c>
      <c r="CU32" s="14">
        <f t="shared" si="44"/>
        <v>0</v>
      </c>
      <c r="CV32" s="50">
        <v>29</v>
      </c>
      <c r="CW32" s="35">
        <v>1</v>
      </c>
      <c r="CX32" s="14">
        <f t="shared" si="107"/>
        <v>3.4482758620689655E-2</v>
      </c>
      <c r="CY32" s="50">
        <v>181</v>
      </c>
      <c r="CZ32" s="44">
        <v>0</v>
      </c>
      <c r="DA32" s="14">
        <f t="shared" si="46"/>
        <v>0</v>
      </c>
      <c r="DB32" s="50">
        <f t="shared" si="47"/>
        <v>753</v>
      </c>
      <c r="DC32" s="35">
        <f t="shared" si="48"/>
        <v>1</v>
      </c>
      <c r="DD32" s="14">
        <f t="shared" si="108"/>
        <v>1.3280212483399733E-3</v>
      </c>
      <c r="DE32" s="50">
        <f t="shared" si="109"/>
        <v>14995</v>
      </c>
      <c r="DF32" s="44">
        <f t="shared" si="110"/>
        <v>158</v>
      </c>
      <c r="DG32" s="14">
        <f t="shared" si="111"/>
        <v>1.0536845615205069E-2</v>
      </c>
      <c r="DH32" s="50">
        <f t="shared" si="52"/>
        <v>3253</v>
      </c>
      <c r="DI32" s="44">
        <f t="shared" si="53"/>
        <v>88</v>
      </c>
      <c r="DJ32" s="14">
        <f t="shared" si="83"/>
        <v>2.705195204426683E-2</v>
      </c>
      <c r="DK32" s="50">
        <f t="shared" si="112"/>
        <v>1458</v>
      </c>
      <c r="DL32" s="35">
        <f t="shared" si="113"/>
        <v>59</v>
      </c>
      <c r="DM32" s="14">
        <f t="shared" si="114"/>
        <v>4.0466392318244171E-2</v>
      </c>
      <c r="DN32" s="50">
        <f t="shared" si="57"/>
        <v>860</v>
      </c>
      <c r="DO32" s="44">
        <f t="shared" si="58"/>
        <v>0</v>
      </c>
      <c r="DP32" s="14">
        <f t="shared" si="59"/>
        <v>0</v>
      </c>
      <c r="DQ32" s="50">
        <f t="shared" si="115"/>
        <v>20566</v>
      </c>
      <c r="DR32" s="35">
        <f t="shared" si="116"/>
        <v>305</v>
      </c>
      <c r="DS32" s="14">
        <f t="shared" si="117"/>
        <v>1.483030244092191E-2</v>
      </c>
      <c r="DU32" s="77" t="s">
        <v>25</v>
      </c>
      <c r="DV32" s="75">
        <f t="shared" si="61"/>
        <v>7.0054267390231868E-3</v>
      </c>
      <c r="DW32" s="74"/>
      <c r="DX32" s="51" t="str">
        <f t="shared" si="62"/>
        <v>貝塚市</v>
      </c>
      <c r="DY32" s="43">
        <f t="shared" si="86"/>
        <v>6.998697916666667E-3</v>
      </c>
      <c r="DZ32" s="43">
        <f t="shared" si="87"/>
        <v>7.0000000000000001E-3</v>
      </c>
      <c r="EA32" s="43">
        <f t="shared" si="0"/>
        <v>4.9873203719357564E-3</v>
      </c>
      <c r="EB32" s="43">
        <f t="shared" si="63"/>
        <v>5.0000000000000001E-3</v>
      </c>
      <c r="EC32" s="92">
        <f t="shared" si="64"/>
        <v>0.2</v>
      </c>
      <c r="ED32" s="74"/>
      <c r="EE32" s="34" t="s">
        <v>25</v>
      </c>
      <c r="EF32" s="43">
        <f t="shared" si="65"/>
        <v>2.4230330672748005E-3</v>
      </c>
      <c r="EG32" s="43">
        <f t="shared" si="66"/>
        <v>2E-3</v>
      </c>
      <c r="EH32" s="43">
        <f t="shared" si="67"/>
        <v>1.2291052114060964E-2</v>
      </c>
      <c r="EI32" s="43">
        <f t="shared" si="68"/>
        <v>1.2E-2</v>
      </c>
      <c r="EJ32" s="43">
        <f t="shared" si="69"/>
        <v>3.9509536784741145E-2</v>
      </c>
      <c r="EK32" s="43">
        <f t="shared" si="70"/>
        <v>0.04</v>
      </c>
      <c r="EM32" s="43">
        <f t="shared" si="118"/>
        <v>8.6223911663936698E-3</v>
      </c>
      <c r="EN32" s="43">
        <f t="shared" si="72"/>
        <v>8.9999999999999993E-3</v>
      </c>
      <c r="EO32" s="43">
        <f t="shared" si="73"/>
        <v>6.0169242942253792E-3</v>
      </c>
      <c r="EP32" s="43">
        <f t="shared" si="74"/>
        <v>6.0000000000000001E-3</v>
      </c>
      <c r="EQ32" s="92">
        <f t="shared" si="75"/>
        <v>0.29999999999999993</v>
      </c>
      <c r="ER32" s="43">
        <f t="shared" si="119"/>
        <v>4.5434080562951271E-3</v>
      </c>
      <c r="ES32" s="43">
        <f t="shared" si="77"/>
        <v>5.0000000000000001E-3</v>
      </c>
      <c r="ET32" s="43">
        <f t="shared" si="78"/>
        <v>1.6994682078983928E-2</v>
      </c>
      <c r="EU32" s="43">
        <f t="shared" si="79"/>
        <v>1.7000000000000001E-2</v>
      </c>
      <c r="EV32" s="43">
        <f t="shared" si="120"/>
        <v>2.9811388691793662E-2</v>
      </c>
      <c r="EW32" s="43">
        <f t="shared" si="81"/>
        <v>0.03</v>
      </c>
      <c r="EX32" s="36">
        <v>0</v>
      </c>
    </row>
    <row r="33" spans="2:154" s="13" customFormat="1" ht="13.5" customHeight="1">
      <c r="B33" s="52">
        <v>28</v>
      </c>
      <c r="C33" s="12" t="s">
        <v>32</v>
      </c>
      <c r="D33" s="50">
        <v>34</v>
      </c>
      <c r="E33" s="44">
        <v>1</v>
      </c>
      <c r="F33" s="14">
        <f t="shared" ref="F33:F44" si="121">IFERROR(E33/D33,"-")</f>
        <v>2.9411764705882353E-2</v>
      </c>
      <c r="G33" s="50">
        <v>0</v>
      </c>
      <c r="H33" s="44">
        <v>0</v>
      </c>
      <c r="I33" s="14" t="str">
        <f t="shared" si="2"/>
        <v>-</v>
      </c>
      <c r="J33" s="50">
        <v>2</v>
      </c>
      <c r="K33" s="44">
        <v>0</v>
      </c>
      <c r="L33" s="14">
        <f t="shared" ref="L33:L44" si="122">IFERROR(K33/J33,"-")</f>
        <v>0</v>
      </c>
      <c r="M33" s="50">
        <v>0</v>
      </c>
      <c r="N33" s="44">
        <v>0</v>
      </c>
      <c r="O33" s="14" t="str">
        <f t="shared" si="4"/>
        <v>-</v>
      </c>
      <c r="P33" s="50">
        <f t="shared" si="5"/>
        <v>36</v>
      </c>
      <c r="Q33" s="44">
        <f t="shared" si="6"/>
        <v>1</v>
      </c>
      <c r="R33" s="14">
        <f t="shared" ref="R33:R44" si="123">IFERROR(Q33/P33,"-")</f>
        <v>2.7777777777777776E-2</v>
      </c>
      <c r="S33" s="50">
        <v>134</v>
      </c>
      <c r="T33" s="44">
        <v>1</v>
      </c>
      <c r="U33" s="14">
        <f t="shared" ref="U33:U44" si="124">IFERROR(T33/S33,"-")</f>
        <v>7.462686567164179E-3</v>
      </c>
      <c r="V33" s="50">
        <v>8</v>
      </c>
      <c r="W33" s="44">
        <v>0</v>
      </c>
      <c r="X33" s="14">
        <f t="shared" si="9"/>
        <v>0</v>
      </c>
      <c r="Y33" s="50">
        <v>3</v>
      </c>
      <c r="Z33" s="35">
        <v>0</v>
      </c>
      <c r="AA33" s="14">
        <f t="shared" ref="AA33:AA44" si="125">IFERROR(Z33/Y33,"-")</f>
        <v>0</v>
      </c>
      <c r="AB33" s="50">
        <v>9</v>
      </c>
      <c r="AC33" s="44">
        <v>0</v>
      </c>
      <c r="AD33" s="14">
        <f t="shared" si="11"/>
        <v>0</v>
      </c>
      <c r="AE33" s="50">
        <f t="shared" si="12"/>
        <v>154</v>
      </c>
      <c r="AF33" s="35">
        <f t="shared" si="13"/>
        <v>1</v>
      </c>
      <c r="AG33" s="14">
        <f t="shared" ref="AG33:AG44" si="126">IFERROR(AF33/AE33,"-")</f>
        <v>6.4935064935064939E-3</v>
      </c>
      <c r="AH33" s="50">
        <v>5128</v>
      </c>
      <c r="AI33" s="44">
        <v>71</v>
      </c>
      <c r="AJ33" s="14">
        <f t="shared" ref="AJ33:AJ44" si="127">IFERROR(AI33/AH33,"-")</f>
        <v>1.3845553822152886E-2</v>
      </c>
      <c r="AK33" s="50">
        <v>1360</v>
      </c>
      <c r="AL33" s="44">
        <v>49</v>
      </c>
      <c r="AM33" s="14">
        <f t="shared" si="16"/>
        <v>3.6029411764705879E-2</v>
      </c>
      <c r="AN33" s="50">
        <v>529</v>
      </c>
      <c r="AO33" s="44">
        <v>25</v>
      </c>
      <c r="AP33" s="14">
        <f t="shared" ref="AP33:AP44" si="128">IFERROR(AO33/AN33,"-")</f>
        <v>4.725897920604915E-2</v>
      </c>
      <c r="AQ33" s="50">
        <v>57</v>
      </c>
      <c r="AR33" s="44">
        <v>0</v>
      </c>
      <c r="AS33" s="14">
        <f t="shared" si="18"/>
        <v>0</v>
      </c>
      <c r="AT33" s="50">
        <f t="shared" si="19"/>
        <v>7074</v>
      </c>
      <c r="AU33" s="35">
        <f t="shared" si="20"/>
        <v>145</v>
      </c>
      <c r="AV33" s="14">
        <f t="shared" ref="AV33:AV44" si="129">IFERROR(AU33/AT33,"-")</f>
        <v>2.0497596833474695E-2</v>
      </c>
      <c r="AW33" s="50">
        <v>4169</v>
      </c>
      <c r="AX33" s="44">
        <v>40</v>
      </c>
      <c r="AY33" s="14">
        <f t="shared" ref="AY33:AY44" si="130">IFERROR(AX33/AW33,"-")</f>
        <v>9.5946270088750306E-3</v>
      </c>
      <c r="AZ33" s="50">
        <v>949</v>
      </c>
      <c r="BA33" s="44">
        <v>18</v>
      </c>
      <c r="BB33" s="14">
        <f t="shared" si="23"/>
        <v>1.8967334035827187E-2</v>
      </c>
      <c r="BC33" s="50">
        <v>247</v>
      </c>
      <c r="BD33" s="35">
        <v>9</v>
      </c>
      <c r="BE33" s="14">
        <f t="shared" ref="BE33:BE44" si="131">IFERROR(BD33/BC33,"-")</f>
        <v>3.643724696356275E-2</v>
      </c>
      <c r="BF33" s="50">
        <v>125</v>
      </c>
      <c r="BG33" s="44">
        <v>0</v>
      </c>
      <c r="BH33" s="14">
        <f t="shared" si="25"/>
        <v>0</v>
      </c>
      <c r="BI33" s="50">
        <f t="shared" si="26"/>
        <v>5490</v>
      </c>
      <c r="BJ33" s="35">
        <f t="shared" si="27"/>
        <v>67</v>
      </c>
      <c r="BK33" s="14">
        <f t="shared" ref="BK33:BK44" si="132">IFERROR(BJ33/BI33,"-")</f>
        <v>1.2204007285974499E-2</v>
      </c>
      <c r="BL33" s="50">
        <v>2226</v>
      </c>
      <c r="BM33" s="44">
        <v>5</v>
      </c>
      <c r="BN33" s="14">
        <f t="shared" ref="BN33:BN44" si="133">IFERROR(BM33/BL33,"-")</f>
        <v>2.2461814914645105E-3</v>
      </c>
      <c r="BO33" s="50">
        <v>456</v>
      </c>
      <c r="BP33" s="44">
        <v>4</v>
      </c>
      <c r="BQ33" s="14">
        <f t="shared" si="30"/>
        <v>8.771929824561403E-3</v>
      </c>
      <c r="BR33" s="50">
        <v>121</v>
      </c>
      <c r="BS33" s="35">
        <v>1</v>
      </c>
      <c r="BT33" s="14">
        <f t="shared" ref="BT33:BT44" si="134">IFERROR(BS33/BR33,"-")</f>
        <v>8.2644628099173556E-3</v>
      </c>
      <c r="BU33" s="50">
        <v>148</v>
      </c>
      <c r="BV33" s="44">
        <v>0</v>
      </c>
      <c r="BW33" s="14">
        <f t="shared" si="32"/>
        <v>0</v>
      </c>
      <c r="BX33" s="50">
        <f t="shared" si="33"/>
        <v>2951</v>
      </c>
      <c r="BY33" s="35">
        <f t="shared" si="34"/>
        <v>10</v>
      </c>
      <c r="BZ33" s="14">
        <f t="shared" ref="BZ33:BZ44" si="135">IFERROR(BY33/BX33,"-")</f>
        <v>3.3886818027787191E-3</v>
      </c>
      <c r="CA33" s="50">
        <v>869</v>
      </c>
      <c r="CB33" s="44">
        <v>0</v>
      </c>
      <c r="CC33" s="14">
        <f t="shared" ref="CC33:CC44" si="136">IFERROR(CB33/CA33,"-")</f>
        <v>0</v>
      </c>
      <c r="CD33" s="50">
        <v>166</v>
      </c>
      <c r="CE33" s="44">
        <v>0</v>
      </c>
      <c r="CF33" s="14">
        <f t="shared" si="37"/>
        <v>0</v>
      </c>
      <c r="CG33" s="50">
        <v>52</v>
      </c>
      <c r="CH33" s="35">
        <v>1</v>
      </c>
      <c r="CI33" s="14">
        <f t="shared" ref="CI33:CI44" si="137">IFERROR(CH33/CG33,"-")</f>
        <v>1.9230769230769232E-2</v>
      </c>
      <c r="CJ33" s="50">
        <v>136</v>
      </c>
      <c r="CK33" s="44">
        <v>0</v>
      </c>
      <c r="CL33" s="14">
        <f t="shared" si="39"/>
        <v>0</v>
      </c>
      <c r="CM33" s="50">
        <f t="shared" si="40"/>
        <v>1223</v>
      </c>
      <c r="CN33" s="35">
        <f t="shared" si="41"/>
        <v>1</v>
      </c>
      <c r="CO33" s="14">
        <f t="shared" ref="CO33:CO44" si="138">IFERROR(CN33/CM33,"-")</f>
        <v>8.1766148814390845E-4</v>
      </c>
      <c r="CP33" s="50">
        <v>277</v>
      </c>
      <c r="CQ33" s="44">
        <v>0</v>
      </c>
      <c r="CR33" s="14">
        <f t="shared" ref="CR33:CR44" si="139">IFERROR(CQ33/CP33,"-")</f>
        <v>0</v>
      </c>
      <c r="CS33" s="50">
        <v>40</v>
      </c>
      <c r="CT33" s="44">
        <v>0</v>
      </c>
      <c r="CU33" s="14">
        <f t="shared" si="44"/>
        <v>0</v>
      </c>
      <c r="CV33" s="50">
        <v>20</v>
      </c>
      <c r="CW33" s="35">
        <v>0</v>
      </c>
      <c r="CX33" s="14">
        <f t="shared" ref="CX33:CX44" si="140">IFERROR(CW33/CV33,"-")</f>
        <v>0</v>
      </c>
      <c r="CY33" s="50">
        <v>118</v>
      </c>
      <c r="CZ33" s="44">
        <v>0</v>
      </c>
      <c r="DA33" s="14">
        <f t="shared" si="46"/>
        <v>0</v>
      </c>
      <c r="DB33" s="50">
        <f t="shared" si="47"/>
        <v>455</v>
      </c>
      <c r="DC33" s="35">
        <f t="shared" si="48"/>
        <v>0</v>
      </c>
      <c r="DD33" s="14">
        <f t="shared" ref="DD33:DD44" si="141">IFERROR(DC33/DB33,"-")</f>
        <v>0</v>
      </c>
      <c r="DE33" s="50">
        <f t="shared" ref="DE33:DE44" si="142">SUM(D33,S33,AH33,AW33,BL33,CA33,CP33)</f>
        <v>12837</v>
      </c>
      <c r="DF33" s="44">
        <f t="shared" ref="DF33:DF44" si="143">SUM(E33,T33,AI33,AX33,BM33,CB33,CQ33)</f>
        <v>118</v>
      </c>
      <c r="DG33" s="14">
        <f t="shared" ref="DG33:DG44" si="144">IFERROR(DF33/DE33,"-")</f>
        <v>9.1921788579886268E-3</v>
      </c>
      <c r="DH33" s="50">
        <f t="shared" si="52"/>
        <v>2979</v>
      </c>
      <c r="DI33" s="44">
        <f t="shared" si="53"/>
        <v>71</v>
      </c>
      <c r="DJ33" s="14">
        <f t="shared" si="83"/>
        <v>2.3833501174890904E-2</v>
      </c>
      <c r="DK33" s="50">
        <f t="shared" ref="DK33:DK44" si="145">SUM(J33,Y33,AN33,BC33,BR33,CG33,CV33)</f>
        <v>974</v>
      </c>
      <c r="DL33" s="35">
        <f t="shared" ref="DL33:DL44" si="146">SUM(K33,Z33,AO33,BD33,BS33,CH33,CW33)</f>
        <v>36</v>
      </c>
      <c r="DM33" s="14">
        <f t="shared" ref="DM33:DM44" si="147">IFERROR(DL33/DK33,"-")</f>
        <v>3.6960985626283367E-2</v>
      </c>
      <c r="DN33" s="50">
        <f t="shared" si="57"/>
        <v>593</v>
      </c>
      <c r="DO33" s="44">
        <f t="shared" si="58"/>
        <v>0</v>
      </c>
      <c r="DP33" s="14">
        <f t="shared" si="59"/>
        <v>0</v>
      </c>
      <c r="DQ33" s="50">
        <f t="shared" ref="DQ33:DQ44" si="148">SUM(P33,AE33,AT33,BI33,BX33,CM33,DB33)</f>
        <v>17383</v>
      </c>
      <c r="DR33" s="35">
        <f t="shared" ref="DR33:DR44" si="149">SUM(Q33,AF33,AU33,BJ33,BY33,CN33,DC33)</f>
        <v>225</v>
      </c>
      <c r="DS33" s="14">
        <f t="shared" ref="DS33:DS44" si="150">IFERROR(DR33/DQ33,"-")</f>
        <v>1.2943680607490076E-2</v>
      </c>
      <c r="DU33" s="77" t="s">
        <v>20</v>
      </c>
      <c r="DV33" s="75">
        <f t="shared" si="61"/>
        <v>3.9541320680110716E-3</v>
      </c>
      <c r="DW33" s="74"/>
      <c r="DX33" s="51" t="str">
        <f t="shared" si="62"/>
        <v>柏原市</v>
      </c>
      <c r="DY33" s="43">
        <f t="shared" si="86"/>
        <v>6.7175018155410313E-3</v>
      </c>
      <c r="DZ33" s="43">
        <f t="shared" si="87"/>
        <v>7.0000000000000001E-3</v>
      </c>
      <c r="EA33" s="43">
        <f t="shared" si="0"/>
        <v>3.4522439585730723E-3</v>
      </c>
      <c r="EB33" s="43">
        <f t="shared" si="63"/>
        <v>3.0000000000000001E-3</v>
      </c>
      <c r="EC33" s="92">
        <f t="shared" si="64"/>
        <v>0.4</v>
      </c>
      <c r="ED33" s="74"/>
      <c r="EE33" s="34" t="s">
        <v>20</v>
      </c>
      <c r="EF33" s="43">
        <f t="shared" si="65"/>
        <v>1.8613560792250976E-3</v>
      </c>
      <c r="EG33" s="43">
        <f t="shared" si="66"/>
        <v>2E-3</v>
      </c>
      <c r="EH33" s="43">
        <f t="shared" si="67"/>
        <v>8.8921822897369395E-3</v>
      </c>
      <c r="EI33" s="43">
        <f t="shared" si="68"/>
        <v>8.9999999999999993E-3</v>
      </c>
      <c r="EJ33" s="43">
        <f t="shared" si="69"/>
        <v>1.6858095590959615E-2</v>
      </c>
      <c r="EK33" s="43">
        <f t="shared" si="70"/>
        <v>1.7000000000000001E-2</v>
      </c>
      <c r="EM33" s="43">
        <f t="shared" ref="EM33:EM44" si="151">$DS$80</f>
        <v>8.6223911663936698E-3</v>
      </c>
      <c r="EN33" s="43">
        <f t="shared" si="72"/>
        <v>8.9999999999999993E-3</v>
      </c>
      <c r="EO33" s="43">
        <f t="shared" si="73"/>
        <v>6.0169242942253792E-3</v>
      </c>
      <c r="EP33" s="43">
        <f t="shared" si="74"/>
        <v>6.0000000000000001E-3</v>
      </c>
      <c r="EQ33" s="92">
        <f t="shared" si="75"/>
        <v>0.29999999999999993</v>
      </c>
      <c r="ER33" s="43">
        <f t="shared" ref="ER33:ER44" si="152">$DG$80</f>
        <v>4.5434080562951271E-3</v>
      </c>
      <c r="ES33" s="43">
        <f t="shared" si="77"/>
        <v>5.0000000000000001E-3</v>
      </c>
      <c r="ET33" s="43">
        <f t="shared" si="78"/>
        <v>1.6994682078983928E-2</v>
      </c>
      <c r="EU33" s="43">
        <f t="shared" si="79"/>
        <v>1.7000000000000001E-2</v>
      </c>
      <c r="EV33" s="43">
        <f t="shared" ref="EV33:EV44" si="153">$DM$80</f>
        <v>2.9811388691793662E-2</v>
      </c>
      <c r="EW33" s="43">
        <f t="shared" si="81"/>
        <v>0.03</v>
      </c>
      <c r="EX33" s="36">
        <v>0</v>
      </c>
    </row>
    <row r="34" spans="2:154" s="13" customFormat="1" ht="13.5" customHeight="1">
      <c r="B34" s="52">
        <v>29</v>
      </c>
      <c r="C34" s="12" t="s">
        <v>33</v>
      </c>
      <c r="D34" s="50">
        <v>35</v>
      </c>
      <c r="E34" s="44">
        <v>1</v>
      </c>
      <c r="F34" s="14">
        <f t="shared" si="121"/>
        <v>2.8571428571428571E-2</v>
      </c>
      <c r="G34" s="50">
        <v>3</v>
      </c>
      <c r="H34" s="44">
        <v>0</v>
      </c>
      <c r="I34" s="14">
        <f t="shared" si="2"/>
        <v>0</v>
      </c>
      <c r="J34" s="50">
        <v>1</v>
      </c>
      <c r="K34" s="44">
        <v>0</v>
      </c>
      <c r="L34" s="14">
        <f t="shared" si="122"/>
        <v>0</v>
      </c>
      <c r="M34" s="50">
        <v>0</v>
      </c>
      <c r="N34" s="44">
        <v>0</v>
      </c>
      <c r="O34" s="14" t="str">
        <f t="shared" si="4"/>
        <v>-</v>
      </c>
      <c r="P34" s="50">
        <f t="shared" si="5"/>
        <v>39</v>
      </c>
      <c r="Q34" s="44">
        <f t="shared" si="6"/>
        <v>1</v>
      </c>
      <c r="R34" s="14">
        <f t="shared" si="123"/>
        <v>2.564102564102564E-2</v>
      </c>
      <c r="S34" s="50">
        <v>79</v>
      </c>
      <c r="T34" s="44">
        <v>0</v>
      </c>
      <c r="U34" s="14">
        <f t="shared" si="124"/>
        <v>0</v>
      </c>
      <c r="V34" s="50">
        <v>8</v>
      </c>
      <c r="W34" s="44">
        <v>0</v>
      </c>
      <c r="X34" s="14">
        <f t="shared" si="9"/>
        <v>0</v>
      </c>
      <c r="Y34" s="50">
        <v>1</v>
      </c>
      <c r="Z34" s="35">
        <v>0</v>
      </c>
      <c r="AA34" s="14">
        <f t="shared" si="125"/>
        <v>0</v>
      </c>
      <c r="AB34" s="50">
        <v>1</v>
      </c>
      <c r="AC34" s="44">
        <v>0</v>
      </c>
      <c r="AD34" s="14">
        <f t="shared" si="11"/>
        <v>0</v>
      </c>
      <c r="AE34" s="50">
        <f t="shared" si="12"/>
        <v>89</v>
      </c>
      <c r="AF34" s="35">
        <f t="shared" si="13"/>
        <v>0</v>
      </c>
      <c r="AG34" s="14">
        <f t="shared" si="126"/>
        <v>0</v>
      </c>
      <c r="AH34" s="50">
        <v>3863</v>
      </c>
      <c r="AI34" s="44">
        <v>45</v>
      </c>
      <c r="AJ34" s="14">
        <f t="shared" si="127"/>
        <v>1.1648977478643541E-2</v>
      </c>
      <c r="AK34" s="50">
        <v>1194</v>
      </c>
      <c r="AL34" s="44">
        <v>46</v>
      </c>
      <c r="AM34" s="14">
        <f t="shared" si="16"/>
        <v>3.8525963149078725E-2</v>
      </c>
      <c r="AN34" s="50">
        <v>461</v>
      </c>
      <c r="AO34" s="44">
        <v>25</v>
      </c>
      <c r="AP34" s="14">
        <f t="shared" si="128"/>
        <v>5.4229934924078092E-2</v>
      </c>
      <c r="AQ34" s="50">
        <v>34</v>
      </c>
      <c r="AR34" s="44">
        <v>1</v>
      </c>
      <c r="AS34" s="14">
        <f t="shared" si="18"/>
        <v>2.9411764705882353E-2</v>
      </c>
      <c r="AT34" s="50">
        <f t="shared" si="19"/>
        <v>5552</v>
      </c>
      <c r="AU34" s="35">
        <f t="shared" si="20"/>
        <v>117</v>
      </c>
      <c r="AV34" s="14">
        <f t="shared" si="129"/>
        <v>2.1073487031700287E-2</v>
      </c>
      <c r="AW34" s="50">
        <v>3297</v>
      </c>
      <c r="AX34" s="44">
        <v>30</v>
      </c>
      <c r="AY34" s="14">
        <f t="shared" si="130"/>
        <v>9.0991810737033659E-3</v>
      </c>
      <c r="AZ34" s="50">
        <v>982</v>
      </c>
      <c r="BA34" s="44">
        <v>22</v>
      </c>
      <c r="BB34" s="14">
        <f t="shared" si="23"/>
        <v>2.2403258655804479E-2</v>
      </c>
      <c r="BC34" s="50">
        <v>217</v>
      </c>
      <c r="BD34" s="35">
        <v>12</v>
      </c>
      <c r="BE34" s="14">
        <f t="shared" si="131"/>
        <v>5.5299539170506916E-2</v>
      </c>
      <c r="BF34" s="50">
        <v>69</v>
      </c>
      <c r="BG34" s="44">
        <v>0</v>
      </c>
      <c r="BH34" s="14">
        <f t="shared" si="25"/>
        <v>0</v>
      </c>
      <c r="BI34" s="50">
        <f t="shared" si="26"/>
        <v>4565</v>
      </c>
      <c r="BJ34" s="35">
        <f t="shared" si="27"/>
        <v>64</v>
      </c>
      <c r="BK34" s="14">
        <f t="shared" si="132"/>
        <v>1.4019715224534502E-2</v>
      </c>
      <c r="BL34" s="50">
        <v>1986</v>
      </c>
      <c r="BM34" s="44">
        <v>2</v>
      </c>
      <c r="BN34" s="14">
        <f t="shared" si="133"/>
        <v>1.0070493454179255E-3</v>
      </c>
      <c r="BO34" s="50">
        <v>588</v>
      </c>
      <c r="BP34" s="44">
        <v>3</v>
      </c>
      <c r="BQ34" s="14">
        <f t="shared" si="30"/>
        <v>5.1020408163265302E-3</v>
      </c>
      <c r="BR34" s="50">
        <v>112</v>
      </c>
      <c r="BS34" s="35">
        <v>3</v>
      </c>
      <c r="BT34" s="14">
        <f t="shared" si="134"/>
        <v>2.6785714285714284E-2</v>
      </c>
      <c r="BU34" s="50">
        <v>106</v>
      </c>
      <c r="BV34" s="44">
        <v>0</v>
      </c>
      <c r="BW34" s="14">
        <f t="shared" si="32"/>
        <v>0</v>
      </c>
      <c r="BX34" s="50">
        <f t="shared" si="33"/>
        <v>2792</v>
      </c>
      <c r="BY34" s="35">
        <f t="shared" si="34"/>
        <v>8</v>
      </c>
      <c r="BZ34" s="14">
        <f t="shared" si="135"/>
        <v>2.8653295128939827E-3</v>
      </c>
      <c r="CA34" s="50">
        <v>843</v>
      </c>
      <c r="CB34" s="44">
        <v>1</v>
      </c>
      <c r="CC34" s="14">
        <f t="shared" si="136"/>
        <v>1.1862396204033216E-3</v>
      </c>
      <c r="CD34" s="50">
        <v>222</v>
      </c>
      <c r="CE34" s="44">
        <v>3</v>
      </c>
      <c r="CF34" s="14">
        <f t="shared" si="37"/>
        <v>1.3513513513513514E-2</v>
      </c>
      <c r="CG34" s="50">
        <v>51</v>
      </c>
      <c r="CH34" s="35">
        <v>0</v>
      </c>
      <c r="CI34" s="14">
        <f t="shared" si="137"/>
        <v>0</v>
      </c>
      <c r="CJ34" s="50">
        <v>132</v>
      </c>
      <c r="CK34" s="44">
        <v>0</v>
      </c>
      <c r="CL34" s="14">
        <f t="shared" si="39"/>
        <v>0</v>
      </c>
      <c r="CM34" s="50">
        <f t="shared" si="40"/>
        <v>1248</v>
      </c>
      <c r="CN34" s="35">
        <f t="shared" si="41"/>
        <v>4</v>
      </c>
      <c r="CO34" s="14">
        <f t="shared" si="138"/>
        <v>3.205128205128205E-3</v>
      </c>
      <c r="CP34" s="50">
        <v>277</v>
      </c>
      <c r="CQ34" s="44">
        <v>0</v>
      </c>
      <c r="CR34" s="14">
        <f t="shared" si="139"/>
        <v>0</v>
      </c>
      <c r="CS34" s="50">
        <v>39</v>
      </c>
      <c r="CT34" s="44">
        <v>0</v>
      </c>
      <c r="CU34" s="14">
        <f t="shared" si="44"/>
        <v>0</v>
      </c>
      <c r="CV34" s="50">
        <v>19</v>
      </c>
      <c r="CW34" s="35">
        <v>0</v>
      </c>
      <c r="CX34" s="14">
        <f t="shared" si="140"/>
        <v>0</v>
      </c>
      <c r="CY34" s="50">
        <v>102</v>
      </c>
      <c r="CZ34" s="44">
        <v>0</v>
      </c>
      <c r="DA34" s="14">
        <f t="shared" si="46"/>
        <v>0</v>
      </c>
      <c r="DB34" s="50">
        <f t="shared" si="47"/>
        <v>437</v>
      </c>
      <c r="DC34" s="35">
        <f t="shared" si="48"/>
        <v>0</v>
      </c>
      <c r="DD34" s="14">
        <f t="shared" si="141"/>
        <v>0</v>
      </c>
      <c r="DE34" s="50">
        <f t="shared" si="142"/>
        <v>10380</v>
      </c>
      <c r="DF34" s="44">
        <f t="shared" si="143"/>
        <v>79</v>
      </c>
      <c r="DG34" s="14">
        <f t="shared" si="144"/>
        <v>7.6107899807321775E-3</v>
      </c>
      <c r="DH34" s="50">
        <f t="shared" si="52"/>
        <v>3036</v>
      </c>
      <c r="DI34" s="44">
        <f t="shared" si="53"/>
        <v>74</v>
      </c>
      <c r="DJ34" s="14">
        <f t="shared" si="83"/>
        <v>2.4374176548089592E-2</v>
      </c>
      <c r="DK34" s="50">
        <f t="shared" si="145"/>
        <v>862</v>
      </c>
      <c r="DL34" s="35">
        <f t="shared" si="146"/>
        <v>40</v>
      </c>
      <c r="DM34" s="14">
        <f t="shared" si="147"/>
        <v>4.6403712296983757E-2</v>
      </c>
      <c r="DN34" s="50">
        <f t="shared" si="57"/>
        <v>444</v>
      </c>
      <c r="DO34" s="44">
        <f t="shared" si="58"/>
        <v>1</v>
      </c>
      <c r="DP34" s="14">
        <f t="shared" si="59"/>
        <v>2.2522522522522522E-3</v>
      </c>
      <c r="DQ34" s="50">
        <f t="shared" si="148"/>
        <v>14722</v>
      </c>
      <c r="DR34" s="35">
        <f t="shared" si="149"/>
        <v>194</v>
      </c>
      <c r="DS34" s="14">
        <f t="shared" si="150"/>
        <v>1.3177557397092787E-2</v>
      </c>
      <c r="DU34" s="77" t="s">
        <v>44</v>
      </c>
      <c r="DV34" s="75">
        <f t="shared" si="61"/>
        <v>3.3742970214538641E-2</v>
      </c>
      <c r="DW34" s="74"/>
      <c r="DX34" s="51" t="str">
        <f t="shared" si="62"/>
        <v>能勢町</v>
      </c>
      <c r="DY34" s="43">
        <f t="shared" si="86"/>
        <v>6.7081935793004309E-3</v>
      </c>
      <c r="DZ34" s="43">
        <f t="shared" si="87"/>
        <v>7.0000000000000001E-3</v>
      </c>
      <c r="EA34" s="43">
        <f t="shared" si="0"/>
        <v>4.5801526717557254E-3</v>
      </c>
      <c r="EB34" s="43">
        <f t="shared" si="63"/>
        <v>5.0000000000000001E-3</v>
      </c>
      <c r="EC34" s="92">
        <f t="shared" si="64"/>
        <v>0.2</v>
      </c>
      <c r="ED34" s="74"/>
      <c r="EE34" s="34" t="s">
        <v>44</v>
      </c>
      <c r="EF34" s="43">
        <f t="shared" si="65"/>
        <v>2.3354564755838639E-2</v>
      </c>
      <c r="EG34" s="43">
        <f t="shared" si="66"/>
        <v>2.3E-2</v>
      </c>
      <c r="EH34" s="43">
        <f t="shared" si="67"/>
        <v>6.4031180400890869E-2</v>
      </c>
      <c r="EI34" s="43">
        <f t="shared" si="68"/>
        <v>6.4000000000000001E-2</v>
      </c>
      <c r="EJ34" s="43">
        <f t="shared" si="69"/>
        <v>8.6105675146771032E-2</v>
      </c>
      <c r="EK34" s="43">
        <f t="shared" si="70"/>
        <v>8.5999999999999993E-2</v>
      </c>
      <c r="EM34" s="43">
        <f t="shared" si="151"/>
        <v>8.6223911663936698E-3</v>
      </c>
      <c r="EN34" s="43">
        <f t="shared" si="72"/>
        <v>8.9999999999999993E-3</v>
      </c>
      <c r="EO34" s="43">
        <f t="shared" si="73"/>
        <v>6.0169242942253792E-3</v>
      </c>
      <c r="EP34" s="43">
        <f t="shared" si="74"/>
        <v>6.0000000000000001E-3</v>
      </c>
      <c r="EQ34" s="92">
        <f t="shared" si="75"/>
        <v>0.29999999999999993</v>
      </c>
      <c r="ER34" s="43">
        <f t="shared" si="152"/>
        <v>4.5434080562951271E-3</v>
      </c>
      <c r="ES34" s="43">
        <f t="shared" si="77"/>
        <v>5.0000000000000001E-3</v>
      </c>
      <c r="ET34" s="43">
        <f t="shared" si="78"/>
        <v>1.6994682078983928E-2</v>
      </c>
      <c r="EU34" s="43">
        <f t="shared" si="79"/>
        <v>1.7000000000000001E-2</v>
      </c>
      <c r="EV34" s="43">
        <f t="shared" si="153"/>
        <v>2.9811388691793662E-2</v>
      </c>
      <c r="EW34" s="43">
        <f t="shared" si="81"/>
        <v>0.03</v>
      </c>
      <c r="EX34" s="36">
        <v>0</v>
      </c>
    </row>
    <row r="35" spans="2:154" s="13" customFormat="1" ht="13.5" customHeight="1">
      <c r="B35" s="52">
        <v>30</v>
      </c>
      <c r="C35" s="12" t="s">
        <v>34</v>
      </c>
      <c r="D35" s="50">
        <v>35</v>
      </c>
      <c r="E35" s="44">
        <v>0</v>
      </c>
      <c r="F35" s="14">
        <f t="shared" si="121"/>
        <v>0</v>
      </c>
      <c r="G35" s="50">
        <v>6</v>
      </c>
      <c r="H35" s="44">
        <v>1</v>
      </c>
      <c r="I35" s="14">
        <f t="shared" si="2"/>
        <v>0.16666666666666666</v>
      </c>
      <c r="J35" s="50">
        <v>0</v>
      </c>
      <c r="K35" s="44">
        <v>0</v>
      </c>
      <c r="L35" s="14" t="str">
        <f t="shared" si="122"/>
        <v>-</v>
      </c>
      <c r="M35" s="50">
        <v>1</v>
      </c>
      <c r="N35" s="44">
        <v>0</v>
      </c>
      <c r="O35" s="14">
        <f t="shared" si="4"/>
        <v>0</v>
      </c>
      <c r="P35" s="50">
        <f t="shared" si="5"/>
        <v>42</v>
      </c>
      <c r="Q35" s="44">
        <f t="shared" si="6"/>
        <v>1</v>
      </c>
      <c r="R35" s="14">
        <f t="shared" si="123"/>
        <v>2.3809523809523808E-2</v>
      </c>
      <c r="S35" s="50">
        <v>91</v>
      </c>
      <c r="T35" s="44">
        <v>1</v>
      </c>
      <c r="U35" s="14">
        <f t="shared" si="124"/>
        <v>1.098901098901099E-2</v>
      </c>
      <c r="V35" s="50">
        <v>5</v>
      </c>
      <c r="W35" s="44">
        <v>0</v>
      </c>
      <c r="X35" s="14">
        <f t="shared" si="9"/>
        <v>0</v>
      </c>
      <c r="Y35" s="50">
        <v>1</v>
      </c>
      <c r="Z35" s="35">
        <v>0</v>
      </c>
      <c r="AA35" s="14">
        <f t="shared" si="125"/>
        <v>0</v>
      </c>
      <c r="AB35" s="50">
        <v>8</v>
      </c>
      <c r="AC35" s="44">
        <v>0</v>
      </c>
      <c r="AD35" s="14">
        <f t="shared" si="11"/>
        <v>0</v>
      </c>
      <c r="AE35" s="50">
        <f t="shared" si="12"/>
        <v>105</v>
      </c>
      <c r="AF35" s="35">
        <f t="shared" si="13"/>
        <v>1</v>
      </c>
      <c r="AG35" s="14">
        <f t="shared" si="126"/>
        <v>9.5238095238095247E-3</v>
      </c>
      <c r="AH35" s="50">
        <v>5135</v>
      </c>
      <c r="AI35" s="44">
        <v>86</v>
      </c>
      <c r="AJ35" s="14">
        <f t="shared" si="127"/>
        <v>1.6747809152872443E-2</v>
      </c>
      <c r="AK35" s="50">
        <v>1331</v>
      </c>
      <c r="AL35" s="44">
        <v>70</v>
      </c>
      <c r="AM35" s="14">
        <f t="shared" si="16"/>
        <v>5.2592036063110442E-2</v>
      </c>
      <c r="AN35" s="50">
        <v>697</v>
      </c>
      <c r="AO35" s="44">
        <v>34</v>
      </c>
      <c r="AP35" s="14">
        <f t="shared" si="128"/>
        <v>4.878048780487805E-2</v>
      </c>
      <c r="AQ35" s="50">
        <v>36</v>
      </c>
      <c r="AR35" s="44">
        <v>0</v>
      </c>
      <c r="AS35" s="14">
        <f t="shared" si="18"/>
        <v>0</v>
      </c>
      <c r="AT35" s="50">
        <f t="shared" si="19"/>
        <v>7199</v>
      </c>
      <c r="AU35" s="35">
        <f t="shared" si="20"/>
        <v>190</v>
      </c>
      <c r="AV35" s="14">
        <f t="shared" si="129"/>
        <v>2.6392554521461314E-2</v>
      </c>
      <c r="AW35" s="50">
        <v>4296</v>
      </c>
      <c r="AX35" s="44">
        <v>54</v>
      </c>
      <c r="AY35" s="14">
        <f t="shared" si="130"/>
        <v>1.2569832402234637E-2</v>
      </c>
      <c r="AZ35" s="50">
        <v>1125</v>
      </c>
      <c r="BA35" s="44">
        <v>38</v>
      </c>
      <c r="BB35" s="14">
        <f t="shared" si="23"/>
        <v>3.3777777777777775E-2</v>
      </c>
      <c r="BC35" s="50">
        <v>370</v>
      </c>
      <c r="BD35" s="35">
        <v>17</v>
      </c>
      <c r="BE35" s="14">
        <f t="shared" si="131"/>
        <v>4.5945945945945948E-2</v>
      </c>
      <c r="BF35" s="50">
        <v>151</v>
      </c>
      <c r="BG35" s="44">
        <v>0</v>
      </c>
      <c r="BH35" s="14">
        <f t="shared" si="25"/>
        <v>0</v>
      </c>
      <c r="BI35" s="50">
        <f t="shared" si="26"/>
        <v>5942</v>
      </c>
      <c r="BJ35" s="35">
        <f t="shared" si="27"/>
        <v>109</v>
      </c>
      <c r="BK35" s="14">
        <f t="shared" si="132"/>
        <v>1.8343991921911815E-2</v>
      </c>
      <c r="BL35" s="50">
        <v>2711</v>
      </c>
      <c r="BM35" s="44">
        <v>14</v>
      </c>
      <c r="BN35" s="14">
        <f t="shared" si="133"/>
        <v>5.1641460715603094E-3</v>
      </c>
      <c r="BO35" s="50">
        <v>737</v>
      </c>
      <c r="BP35" s="44">
        <v>11</v>
      </c>
      <c r="BQ35" s="14">
        <f t="shared" si="30"/>
        <v>1.4925373134328358E-2</v>
      </c>
      <c r="BR35" s="50">
        <v>210</v>
      </c>
      <c r="BS35" s="35">
        <v>7</v>
      </c>
      <c r="BT35" s="14">
        <f t="shared" si="134"/>
        <v>3.3333333333333333E-2</v>
      </c>
      <c r="BU35" s="50">
        <v>195</v>
      </c>
      <c r="BV35" s="44">
        <v>0</v>
      </c>
      <c r="BW35" s="14">
        <f t="shared" si="32"/>
        <v>0</v>
      </c>
      <c r="BX35" s="50">
        <f t="shared" si="33"/>
        <v>3853</v>
      </c>
      <c r="BY35" s="35">
        <f t="shared" si="34"/>
        <v>32</v>
      </c>
      <c r="BZ35" s="14">
        <f t="shared" si="135"/>
        <v>8.3052167142486366E-3</v>
      </c>
      <c r="CA35" s="50">
        <v>1243</v>
      </c>
      <c r="CB35" s="44">
        <v>2</v>
      </c>
      <c r="CC35" s="14">
        <f t="shared" si="136"/>
        <v>1.6090104585679806E-3</v>
      </c>
      <c r="CD35" s="50">
        <v>292</v>
      </c>
      <c r="CE35" s="44">
        <v>1</v>
      </c>
      <c r="CF35" s="14">
        <f t="shared" si="37"/>
        <v>3.4246575342465752E-3</v>
      </c>
      <c r="CG35" s="50">
        <v>87</v>
      </c>
      <c r="CH35" s="35">
        <v>0</v>
      </c>
      <c r="CI35" s="14">
        <f t="shared" si="137"/>
        <v>0</v>
      </c>
      <c r="CJ35" s="50">
        <v>172</v>
      </c>
      <c r="CK35" s="44">
        <v>0</v>
      </c>
      <c r="CL35" s="14">
        <f t="shared" si="39"/>
        <v>0</v>
      </c>
      <c r="CM35" s="50">
        <f t="shared" si="40"/>
        <v>1794</v>
      </c>
      <c r="CN35" s="35">
        <f t="shared" si="41"/>
        <v>3</v>
      </c>
      <c r="CO35" s="14">
        <f t="shared" si="138"/>
        <v>1.6722408026755853E-3</v>
      </c>
      <c r="CP35" s="50">
        <v>411</v>
      </c>
      <c r="CQ35" s="44">
        <v>0</v>
      </c>
      <c r="CR35" s="14">
        <f t="shared" si="139"/>
        <v>0</v>
      </c>
      <c r="CS35" s="50">
        <v>63</v>
      </c>
      <c r="CT35" s="44">
        <v>0</v>
      </c>
      <c r="CU35" s="14">
        <f t="shared" si="44"/>
        <v>0</v>
      </c>
      <c r="CV35" s="50">
        <v>21</v>
      </c>
      <c r="CW35" s="35">
        <v>0</v>
      </c>
      <c r="CX35" s="14">
        <f t="shared" si="140"/>
        <v>0</v>
      </c>
      <c r="CY35" s="50">
        <v>144</v>
      </c>
      <c r="CZ35" s="44">
        <v>0</v>
      </c>
      <c r="DA35" s="14">
        <f t="shared" si="46"/>
        <v>0</v>
      </c>
      <c r="DB35" s="50">
        <f t="shared" si="47"/>
        <v>639</v>
      </c>
      <c r="DC35" s="35">
        <f t="shared" si="48"/>
        <v>0</v>
      </c>
      <c r="DD35" s="14">
        <f t="shared" si="141"/>
        <v>0</v>
      </c>
      <c r="DE35" s="50">
        <f t="shared" si="142"/>
        <v>13922</v>
      </c>
      <c r="DF35" s="44">
        <f t="shared" si="143"/>
        <v>157</v>
      </c>
      <c r="DG35" s="14">
        <f t="shared" si="144"/>
        <v>1.1277115356988939E-2</v>
      </c>
      <c r="DH35" s="50">
        <f t="shared" si="52"/>
        <v>3559</v>
      </c>
      <c r="DI35" s="44">
        <f t="shared" si="53"/>
        <v>121</v>
      </c>
      <c r="DJ35" s="14">
        <f t="shared" si="83"/>
        <v>3.399831413318348E-2</v>
      </c>
      <c r="DK35" s="50">
        <f t="shared" si="145"/>
        <v>1386</v>
      </c>
      <c r="DL35" s="35">
        <f t="shared" si="146"/>
        <v>58</v>
      </c>
      <c r="DM35" s="14">
        <f t="shared" si="147"/>
        <v>4.1847041847041848E-2</v>
      </c>
      <c r="DN35" s="50">
        <f t="shared" si="57"/>
        <v>707</v>
      </c>
      <c r="DO35" s="44">
        <f t="shared" si="58"/>
        <v>0</v>
      </c>
      <c r="DP35" s="14">
        <f t="shared" si="59"/>
        <v>0</v>
      </c>
      <c r="DQ35" s="50">
        <f t="shared" si="148"/>
        <v>19574</v>
      </c>
      <c r="DR35" s="35">
        <f t="shared" si="149"/>
        <v>336</v>
      </c>
      <c r="DS35" s="14">
        <f t="shared" si="150"/>
        <v>1.7165627873710024E-2</v>
      </c>
      <c r="DU35" s="77" t="s">
        <v>16</v>
      </c>
      <c r="DV35" s="75">
        <f t="shared" si="61"/>
        <v>1.072833472404339E-2</v>
      </c>
      <c r="DW35" s="74"/>
      <c r="DX35" s="51" t="str">
        <f t="shared" si="62"/>
        <v>松原市</v>
      </c>
      <c r="DY35" s="43">
        <f t="shared" si="86"/>
        <v>6.554446596156711E-3</v>
      </c>
      <c r="DZ35" s="43">
        <f t="shared" si="87"/>
        <v>7.0000000000000001E-3</v>
      </c>
      <c r="EA35" s="43">
        <f t="shared" si="0"/>
        <v>4.2482644285566267E-3</v>
      </c>
      <c r="EB35" s="43">
        <f t="shared" si="63"/>
        <v>4.0000000000000001E-3</v>
      </c>
      <c r="EC35" s="92">
        <f t="shared" si="64"/>
        <v>0.3</v>
      </c>
      <c r="ED35" s="74"/>
      <c r="EE35" s="34" t="s">
        <v>16</v>
      </c>
      <c r="EF35" s="43">
        <f t="shared" si="65"/>
        <v>2.8672626075223477E-3</v>
      </c>
      <c r="EG35" s="43">
        <f t="shared" si="66"/>
        <v>3.0000000000000001E-3</v>
      </c>
      <c r="EH35" s="43">
        <f t="shared" si="67"/>
        <v>2.8994447871684145E-2</v>
      </c>
      <c r="EI35" s="43">
        <f t="shared" si="68"/>
        <v>2.9000000000000001E-2</v>
      </c>
      <c r="EJ35" s="43">
        <f t="shared" si="69"/>
        <v>4.340567612687813E-2</v>
      </c>
      <c r="EK35" s="43">
        <f t="shared" si="70"/>
        <v>4.2999999999999997E-2</v>
      </c>
      <c r="EM35" s="43">
        <f t="shared" si="151"/>
        <v>8.6223911663936698E-3</v>
      </c>
      <c r="EN35" s="43">
        <f t="shared" si="72"/>
        <v>8.9999999999999993E-3</v>
      </c>
      <c r="EO35" s="43">
        <f t="shared" si="73"/>
        <v>6.0169242942253792E-3</v>
      </c>
      <c r="EP35" s="43">
        <f t="shared" si="74"/>
        <v>6.0000000000000001E-3</v>
      </c>
      <c r="EQ35" s="92">
        <f t="shared" si="75"/>
        <v>0.29999999999999993</v>
      </c>
      <c r="ER35" s="43">
        <f t="shared" si="152"/>
        <v>4.5434080562951271E-3</v>
      </c>
      <c r="ES35" s="43">
        <f t="shared" si="77"/>
        <v>5.0000000000000001E-3</v>
      </c>
      <c r="ET35" s="43">
        <f t="shared" si="78"/>
        <v>1.6994682078983928E-2</v>
      </c>
      <c r="EU35" s="43">
        <f t="shared" si="79"/>
        <v>1.7000000000000001E-2</v>
      </c>
      <c r="EV35" s="43">
        <f t="shared" si="153"/>
        <v>2.9811388691793662E-2</v>
      </c>
      <c r="EW35" s="43">
        <f t="shared" si="81"/>
        <v>0.03</v>
      </c>
      <c r="EX35" s="36">
        <v>0</v>
      </c>
    </row>
    <row r="36" spans="2:154" s="13" customFormat="1" ht="13.5" customHeight="1">
      <c r="B36" s="52">
        <v>31</v>
      </c>
      <c r="C36" s="12" t="s">
        <v>35</v>
      </c>
      <c r="D36" s="50">
        <v>72</v>
      </c>
      <c r="E36" s="44">
        <v>1</v>
      </c>
      <c r="F36" s="14">
        <f t="shared" si="121"/>
        <v>1.3888888888888888E-2</v>
      </c>
      <c r="G36" s="50">
        <v>6</v>
      </c>
      <c r="H36" s="44">
        <v>0</v>
      </c>
      <c r="I36" s="14">
        <f t="shared" si="2"/>
        <v>0</v>
      </c>
      <c r="J36" s="50">
        <v>1</v>
      </c>
      <c r="K36" s="44">
        <v>0</v>
      </c>
      <c r="L36" s="14">
        <f t="shared" si="122"/>
        <v>0</v>
      </c>
      <c r="M36" s="50">
        <v>0</v>
      </c>
      <c r="N36" s="44">
        <v>0</v>
      </c>
      <c r="O36" s="14" t="str">
        <f t="shared" si="4"/>
        <v>-</v>
      </c>
      <c r="P36" s="50">
        <f t="shared" si="5"/>
        <v>79</v>
      </c>
      <c r="Q36" s="44">
        <f t="shared" si="6"/>
        <v>1</v>
      </c>
      <c r="R36" s="14">
        <f t="shared" si="123"/>
        <v>1.2658227848101266E-2</v>
      </c>
      <c r="S36" s="50">
        <v>184</v>
      </c>
      <c r="T36" s="44">
        <v>5</v>
      </c>
      <c r="U36" s="14">
        <f t="shared" si="124"/>
        <v>2.717391304347826E-2</v>
      </c>
      <c r="V36" s="50">
        <v>17</v>
      </c>
      <c r="W36" s="44">
        <v>0</v>
      </c>
      <c r="X36" s="14">
        <f t="shared" si="9"/>
        <v>0</v>
      </c>
      <c r="Y36" s="50">
        <v>4</v>
      </c>
      <c r="Z36" s="35">
        <v>0</v>
      </c>
      <c r="AA36" s="14">
        <f t="shared" si="125"/>
        <v>0</v>
      </c>
      <c r="AB36" s="50">
        <v>12</v>
      </c>
      <c r="AC36" s="44">
        <v>0</v>
      </c>
      <c r="AD36" s="14">
        <f t="shared" si="11"/>
        <v>0</v>
      </c>
      <c r="AE36" s="50">
        <f t="shared" si="12"/>
        <v>217</v>
      </c>
      <c r="AF36" s="35">
        <f t="shared" si="13"/>
        <v>5</v>
      </c>
      <c r="AG36" s="14">
        <f t="shared" si="126"/>
        <v>2.3041474654377881E-2</v>
      </c>
      <c r="AH36" s="50">
        <v>6937</v>
      </c>
      <c r="AI36" s="44">
        <v>114</v>
      </c>
      <c r="AJ36" s="14">
        <f t="shared" si="127"/>
        <v>1.6433616837249532E-2</v>
      </c>
      <c r="AK36" s="50">
        <v>2573</v>
      </c>
      <c r="AL36" s="44">
        <v>136</v>
      </c>
      <c r="AM36" s="14">
        <f t="shared" si="16"/>
        <v>5.2856587640886125E-2</v>
      </c>
      <c r="AN36" s="50">
        <v>1106</v>
      </c>
      <c r="AO36" s="44">
        <v>88</v>
      </c>
      <c r="AP36" s="14">
        <f t="shared" si="128"/>
        <v>7.956600361663653E-2</v>
      </c>
      <c r="AQ36" s="50">
        <v>50</v>
      </c>
      <c r="AR36" s="44">
        <v>0</v>
      </c>
      <c r="AS36" s="14">
        <f t="shared" si="18"/>
        <v>0</v>
      </c>
      <c r="AT36" s="50">
        <f t="shared" si="19"/>
        <v>10666</v>
      </c>
      <c r="AU36" s="35">
        <f t="shared" si="20"/>
        <v>338</v>
      </c>
      <c r="AV36" s="14">
        <f t="shared" si="129"/>
        <v>3.1689480592537032E-2</v>
      </c>
      <c r="AW36" s="50">
        <v>5602</v>
      </c>
      <c r="AX36" s="44">
        <v>77</v>
      </c>
      <c r="AY36" s="14">
        <f t="shared" si="130"/>
        <v>1.3745091038914673E-2</v>
      </c>
      <c r="AZ36" s="50">
        <v>2084</v>
      </c>
      <c r="BA36" s="44">
        <v>97</v>
      </c>
      <c r="BB36" s="14">
        <f t="shared" si="23"/>
        <v>4.6545105566218811E-2</v>
      </c>
      <c r="BC36" s="50">
        <v>619</v>
      </c>
      <c r="BD36" s="35">
        <v>39</v>
      </c>
      <c r="BE36" s="14">
        <f t="shared" si="131"/>
        <v>6.3004846526655903E-2</v>
      </c>
      <c r="BF36" s="50">
        <v>162</v>
      </c>
      <c r="BG36" s="44">
        <v>0</v>
      </c>
      <c r="BH36" s="14">
        <f t="shared" si="25"/>
        <v>0</v>
      </c>
      <c r="BI36" s="50">
        <f t="shared" si="26"/>
        <v>8467</v>
      </c>
      <c r="BJ36" s="35">
        <f t="shared" si="27"/>
        <v>213</v>
      </c>
      <c r="BK36" s="14">
        <f t="shared" si="132"/>
        <v>2.5156489901972362E-2</v>
      </c>
      <c r="BL36" s="50">
        <v>2969</v>
      </c>
      <c r="BM36" s="44">
        <v>17</v>
      </c>
      <c r="BN36" s="14">
        <f t="shared" si="133"/>
        <v>5.7258336140114515E-3</v>
      </c>
      <c r="BO36" s="50">
        <v>1192</v>
      </c>
      <c r="BP36" s="44">
        <v>28</v>
      </c>
      <c r="BQ36" s="14">
        <f t="shared" si="30"/>
        <v>2.3489932885906041E-2</v>
      </c>
      <c r="BR36" s="50">
        <v>315</v>
      </c>
      <c r="BS36" s="35">
        <v>14</v>
      </c>
      <c r="BT36" s="14">
        <f t="shared" si="134"/>
        <v>4.4444444444444446E-2</v>
      </c>
      <c r="BU36" s="50">
        <v>218</v>
      </c>
      <c r="BV36" s="44">
        <v>0</v>
      </c>
      <c r="BW36" s="14">
        <f t="shared" si="32"/>
        <v>0</v>
      </c>
      <c r="BX36" s="50">
        <f t="shared" si="33"/>
        <v>4694</v>
      </c>
      <c r="BY36" s="35">
        <f t="shared" si="34"/>
        <v>59</v>
      </c>
      <c r="BZ36" s="14">
        <f t="shared" si="135"/>
        <v>1.2569237324243716E-2</v>
      </c>
      <c r="CA36" s="50">
        <v>1193</v>
      </c>
      <c r="CB36" s="44">
        <v>1</v>
      </c>
      <c r="CC36" s="14">
        <f t="shared" si="136"/>
        <v>8.3822296730930428E-4</v>
      </c>
      <c r="CD36" s="50">
        <v>402</v>
      </c>
      <c r="CE36" s="44">
        <v>6</v>
      </c>
      <c r="CF36" s="14">
        <f t="shared" si="37"/>
        <v>1.4925373134328358E-2</v>
      </c>
      <c r="CG36" s="50">
        <v>104</v>
      </c>
      <c r="CH36" s="35">
        <v>1</v>
      </c>
      <c r="CI36" s="14">
        <f t="shared" si="137"/>
        <v>9.6153846153846159E-3</v>
      </c>
      <c r="CJ36" s="50">
        <v>173</v>
      </c>
      <c r="CK36" s="44">
        <v>0</v>
      </c>
      <c r="CL36" s="14">
        <f t="shared" si="39"/>
        <v>0</v>
      </c>
      <c r="CM36" s="50">
        <f t="shared" si="40"/>
        <v>1872</v>
      </c>
      <c r="CN36" s="35">
        <f t="shared" si="41"/>
        <v>8</v>
      </c>
      <c r="CO36" s="14">
        <f t="shared" si="138"/>
        <v>4.2735042735042739E-3</v>
      </c>
      <c r="CP36" s="50">
        <v>421</v>
      </c>
      <c r="CQ36" s="44">
        <v>0</v>
      </c>
      <c r="CR36" s="14">
        <f t="shared" si="139"/>
        <v>0</v>
      </c>
      <c r="CS36" s="50">
        <v>65</v>
      </c>
      <c r="CT36" s="44">
        <v>0</v>
      </c>
      <c r="CU36" s="14">
        <f t="shared" si="44"/>
        <v>0</v>
      </c>
      <c r="CV36" s="50">
        <v>19</v>
      </c>
      <c r="CW36" s="35">
        <v>0</v>
      </c>
      <c r="CX36" s="14">
        <f t="shared" si="140"/>
        <v>0</v>
      </c>
      <c r="CY36" s="50">
        <v>148</v>
      </c>
      <c r="CZ36" s="44">
        <v>0</v>
      </c>
      <c r="DA36" s="14">
        <f t="shared" si="46"/>
        <v>0</v>
      </c>
      <c r="DB36" s="50">
        <f t="shared" si="47"/>
        <v>653</v>
      </c>
      <c r="DC36" s="35">
        <f t="shared" si="48"/>
        <v>0</v>
      </c>
      <c r="DD36" s="14">
        <f t="shared" si="141"/>
        <v>0</v>
      </c>
      <c r="DE36" s="50">
        <f t="shared" si="142"/>
        <v>17378</v>
      </c>
      <c r="DF36" s="44">
        <f t="shared" si="143"/>
        <v>215</v>
      </c>
      <c r="DG36" s="14">
        <f t="shared" si="144"/>
        <v>1.2371964552882956E-2</v>
      </c>
      <c r="DH36" s="50">
        <f t="shared" si="52"/>
        <v>6339</v>
      </c>
      <c r="DI36" s="44">
        <f t="shared" si="53"/>
        <v>267</v>
      </c>
      <c r="DJ36" s="14">
        <f t="shared" si="83"/>
        <v>4.212020823473734E-2</v>
      </c>
      <c r="DK36" s="50">
        <f t="shared" si="145"/>
        <v>2168</v>
      </c>
      <c r="DL36" s="35">
        <f t="shared" si="146"/>
        <v>142</v>
      </c>
      <c r="DM36" s="14">
        <f t="shared" si="147"/>
        <v>6.5498154981549817E-2</v>
      </c>
      <c r="DN36" s="50">
        <f t="shared" si="57"/>
        <v>763</v>
      </c>
      <c r="DO36" s="44">
        <f t="shared" si="58"/>
        <v>0</v>
      </c>
      <c r="DP36" s="14">
        <f t="shared" si="59"/>
        <v>0</v>
      </c>
      <c r="DQ36" s="50">
        <f t="shared" si="148"/>
        <v>26648</v>
      </c>
      <c r="DR36" s="35">
        <f t="shared" si="149"/>
        <v>624</v>
      </c>
      <c r="DS36" s="14">
        <f t="shared" si="150"/>
        <v>2.3416391474031822E-2</v>
      </c>
      <c r="DU36" s="77" t="s">
        <v>17</v>
      </c>
      <c r="DV36" s="75">
        <f t="shared" si="61"/>
        <v>1.4723343623842318E-2</v>
      </c>
      <c r="DW36" s="74"/>
      <c r="DX36" s="51" t="str">
        <f t="shared" si="62"/>
        <v>大阪市</v>
      </c>
      <c r="DY36" s="43">
        <f t="shared" si="86"/>
        <v>5.724847521167138E-3</v>
      </c>
      <c r="DZ36" s="43">
        <f t="shared" si="87"/>
        <v>6.0000000000000001E-3</v>
      </c>
      <c r="EA36" s="43">
        <f t="shared" si="0"/>
        <v>3.588232283855664E-3</v>
      </c>
      <c r="EB36" s="43">
        <f t="shared" si="63"/>
        <v>4.0000000000000001E-3</v>
      </c>
      <c r="EC36" s="92">
        <f t="shared" si="64"/>
        <v>0.2</v>
      </c>
      <c r="ED36" s="74"/>
      <c r="EE36" s="34" t="s">
        <v>17</v>
      </c>
      <c r="EF36" s="43">
        <f t="shared" si="65"/>
        <v>4.9927736171330971E-3</v>
      </c>
      <c r="EG36" s="43">
        <f t="shared" si="66"/>
        <v>5.0000000000000001E-3</v>
      </c>
      <c r="EH36" s="43">
        <f t="shared" si="67"/>
        <v>2.6826484018264839E-2</v>
      </c>
      <c r="EI36" s="43">
        <f t="shared" si="68"/>
        <v>2.7E-2</v>
      </c>
      <c r="EJ36" s="43">
        <f t="shared" si="69"/>
        <v>4.3200000000000002E-2</v>
      </c>
      <c r="EK36" s="43">
        <f t="shared" si="70"/>
        <v>4.2999999999999997E-2</v>
      </c>
      <c r="EM36" s="43">
        <f t="shared" si="151"/>
        <v>8.6223911663936698E-3</v>
      </c>
      <c r="EN36" s="43">
        <f t="shared" si="72"/>
        <v>8.9999999999999993E-3</v>
      </c>
      <c r="EO36" s="43">
        <f t="shared" si="73"/>
        <v>6.0169242942253792E-3</v>
      </c>
      <c r="EP36" s="43">
        <f t="shared" si="74"/>
        <v>6.0000000000000001E-3</v>
      </c>
      <c r="EQ36" s="92">
        <f t="shared" si="75"/>
        <v>0.29999999999999993</v>
      </c>
      <c r="ER36" s="43">
        <f t="shared" si="152"/>
        <v>4.5434080562951271E-3</v>
      </c>
      <c r="ES36" s="43">
        <f t="shared" si="77"/>
        <v>5.0000000000000001E-3</v>
      </c>
      <c r="ET36" s="43">
        <f t="shared" si="78"/>
        <v>1.6994682078983928E-2</v>
      </c>
      <c r="EU36" s="43">
        <f t="shared" si="79"/>
        <v>1.7000000000000001E-2</v>
      </c>
      <c r="EV36" s="43">
        <f t="shared" si="153"/>
        <v>2.9811388691793662E-2</v>
      </c>
      <c r="EW36" s="43">
        <f t="shared" si="81"/>
        <v>0.03</v>
      </c>
      <c r="EX36" s="36">
        <v>0</v>
      </c>
    </row>
    <row r="37" spans="2:154" s="13" customFormat="1" ht="13.5" customHeight="1">
      <c r="B37" s="52">
        <v>32</v>
      </c>
      <c r="C37" s="12" t="s">
        <v>36</v>
      </c>
      <c r="D37" s="50">
        <v>39</v>
      </c>
      <c r="E37" s="44">
        <v>0</v>
      </c>
      <c r="F37" s="14">
        <f t="shared" si="121"/>
        <v>0</v>
      </c>
      <c r="G37" s="50">
        <v>4</v>
      </c>
      <c r="H37" s="44">
        <v>1</v>
      </c>
      <c r="I37" s="14">
        <f t="shared" si="2"/>
        <v>0.25</v>
      </c>
      <c r="J37" s="50">
        <v>0</v>
      </c>
      <c r="K37" s="44">
        <v>0</v>
      </c>
      <c r="L37" s="14" t="str">
        <f t="shared" si="122"/>
        <v>-</v>
      </c>
      <c r="M37" s="50">
        <v>1</v>
      </c>
      <c r="N37" s="44">
        <v>0</v>
      </c>
      <c r="O37" s="14">
        <f t="shared" si="4"/>
        <v>0</v>
      </c>
      <c r="P37" s="50">
        <f t="shared" si="5"/>
        <v>44</v>
      </c>
      <c r="Q37" s="44">
        <f t="shared" si="6"/>
        <v>1</v>
      </c>
      <c r="R37" s="14">
        <f t="shared" si="123"/>
        <v>2.2727272727272728E-2</v>
      </c>
      <c r="S37" s="50">
        <v>116</v>
      </c>
      <c r="T37" s="44">
        <v>4</v>
      </c>
      <c r="U37" s="14">
        <f t="shared" si="124"/>
        <v>3.4482758620689655E-2</v>
      </c>
      <c r="V37" s="50">
        <v>8</v>
      </c>
      <c r="W37" s="44">
        <v>0</v>
      </c>
      <c r="X37" s="14">
        <f t="shared" si="9"/>
        <v>0</v>
      </c>
      <c r="Y37" s="50">
        <v>2</v>
      </c>
      <c r="Z37" s="35">
        <v>0</v>
      </c>
      <c r="AA37" s="14">
        <f t="shared" si="125"/>
        <v>0</v>
      </c>
      <c r="AB37" s="50">
        <v>7</v>
      </c>
      <c r="AC37" s="44">
        <v>0</v>
      </c>
      <c r="AD37" s="14">
        <f t="shared" si="11"/>
        <v>0</v>
      </c>
      <c r="AE37" s="50">
        <f t="shared" si="12"/>
        <v>133</v>
      </c>
      <c r="AF37" s="35">
        <f t="shared" si="13"/>
        <v>4</v>
      </c>
      <c r="AG37" s="14">
        <f t="shared" si="126"/>
        <v>3.007518796992481E-2</v>
      </c>
      <c r="AH37" s="50">
        <v>5716</v>
      </c>
      <c r="AI37" s="44">
        <v>37</v>
      </c>
      <c r="AJ37" s="14">
        <f t="shared" si="127"/>
        <v>6.4730580825752273E-3</v>
      </c>
      <c r="AK37" s="50">
        <v>1462</v>
      </c>
      <c r="AL37" s="44">
        <v>28</v>
      </c>
      <c r="AM37" s="14">
        <f t="shared" si="16"/>
        <v>1.9151846785225718E-2</v>
      </c>
      <c r="AN37" s="50">
        <v>689</v>
      </c>
      <c r="AO37" s="44">
        <v>17</v>
      </c>
      <c r="AP37" s="14">
        <f t="shared" si="128"/>
        <v>2.4673439767779391E-2</v>
      </c>
      <c r="AQ37" s="50">
        <v>65</v>
      </c>
      <c r="AR37" s="44">
        <v>0</v>
      </c>
      <c r="AS37" s="14">
        <f t="shared" si="18"/>
        <v>0</v>
      </c>
      <c r="AT37" s="50">
        <f t="shared" si="19"/>
        <v>7932</v>
      </c>
      <c r="AU37" s="35">
        <f t="shared" si="20"/>
        <v>82</v>
      </c>
      <c r="AV37" s="14">
        <f t="shared" si="129"/>
        <v>1.0337871911245588E-2</v>
      </c>
      <c r="AW37" s="50">
        <v>5180</v>
      </c>
      <c r="AX37" s="44">
        <v>22</v>
      </c>
      <c r="AY37" s="14">
        <f t="shared" si="130"/>
        <v>4.2471042471042475E-3</v>
      </c>
      <c r="AZ37" s="50">
        <v>1143</v>
      </c>
      <c r="BA37" s="44">
        <v>21</v>
      </c>
      <c r="BB37" s="14">
        <f t="shared" si="23"/>
        <v>1.8372703412073491E-2</v>
      </c>
      <c r="BC37" s="50">
        <v>400</v>
      </c>
      <c r="BD37" s="35">
        <v>14</v>
      </c>
      <c r="BE37" s="14">
        <f t="shared" si="131"/>
        <v>3.5000000000000003E-2</v>
      </c>
      <c r="BF37" s="50">
        <v>151</v>
      </c>
      <c r="BG37" s="44">
        <v>0</v>
      </c>
      <c r="BH37" s="14">
        <f t="shared" si="25"/>
        <v>0</v>
      </c>
      <c r="BI37" s="50">
        <f t="shared" si="26"/>
        <v>6874</v>
      </c>
      <c r="BJ37" s="35">
        <f t="shared" si="27"/>
        <v>57</v>
      </c>
      <c r="BK37" s="14">
        <f t="shared" si="132"/>
        <v>8.2921152167588011E-3</v>
      </c>
      <c r="BL37" s="50">
        <v>3178</v>
      </c>
      <c r="BM37" s="44">
        <v>5</v>
      </c>
      <c r="BN37" s="14">
        <f t="shared" si="133"/>
        <v>1.5733165512901196E-3</v>
      </c>
      <c r="BO37" s="50">
        <v>789</v>
      </c>
      <c r="BP37" s="44">
        <v>3</v>
      </c>
      <c r="BQ37" s="14">
        <f t="shared" si="30"/>
        <v>3.8022813688212928E-3</v>
      </c>
      <c r="BR37" s="50">
        <v>210</v>
      </c>
      <c r="BS37" s="35">
        <v>3</v>
      </c>
      <c r="BT37" s="14">
        <f t="shared" si="134"/>
        <v>1.4285714285714285E-2</v>
      </c>
      <c r="BU37" s="50">
        <v>201</v>
      </c>
      <c r="BV37" s="44">
        <v>0</v>
      </c>
      <c r="BW37" s="14">
        <f t="shared" si="32"/>
        <v>0</v>
      </c>
      <c r="BX37" s="50">
        <f t="shared" si="33"/>
        <v>4378</v>
      </c>
      <c r="BY37" s="35">
        <f t="shared" si="34"/>
        <v>11</v>
      </c>
      <c r="BZ37" s="14">
        <f t="shared" si="135"/>
        <v>2.5125628140703518E-3</v>
      </c>
      <c r="CA37" s="50">
        <v>1236</v>
      </c>
      <c r="CB37" s="44">
        <v>0</v>
      </c>
      <c r="CC37" s="14">
        <f t="shared" si="136"/>
        <v>0</v>
      </c>
      <c r="CD37" s="50">
        <v>305</v>
      </c>
      <c r="CE37" s="44">
        <v>0</v>
      </c>
      <c r="CF37" s="14">
        <f t="shared" si="37"/>
        <v>0</v>
      </c>
      <c r="CG37" s="50">
        <v>90</v>
      </c>
      <c r="CH37" s="35">
        <v>0</v>
      </c>
      <c r="CI37" s="14">
        <f t="shared" si="137"/>
        <v>0</v>
      </c>
      <c r="CJ37" s="50">
        <v>176</v>
      </c>
      <c r="CK37" s="44">
        <v>1</v>
      </c>
      <c r="CL37" s="14">
        <f t="shared" si="39"/>
        <v>5.681818181818182E-3</v>
      </c>
      <c r="CM37" s="50">
        <f t="shared" si="40"/>
        <v>1807</v>
      </c>
      <c r="CN37" s="35">
        <f t="shared" si="41"/>
        <v>1</v>
      </c>
      <c r="CO37" s="14">
        <f t="shared" si="138"/>
        <v>5.5340343110127279E-4</v>
      </c>
      <c r="CP37" s="50">
        <v>372</v>
      </c>
      <c r="CQ37" s="44">
        <v>0</v>
      </c>
      <c r="CR37" s="14">
        <f t="shared" si="139"/>
        <v>0</v>
      </c>
      <c r="CS37" s="50">
        <v>61</v>
      </c>
      <c r="CT37" s="44">
        <v>0</v>
      </c>
      <c r="CU37" s="14">
        <f t="shared" si="44"/>
        <v>0</v>
      </c>
      <c r="CV37" s="50">
        <v>36</v>
      </c>
      <c r="CW37" s="35">
        <v>0</v>
      </c>
      <c r="CX37" s="14">
        <f t="shared" si="140"/>
        <v>0</v>
      </c>
      <c r="CY37" s="50">
        <v>157</v>
      </c>
      <c r="CZ37" s="44">
        <v>0</v>
      </c>
      <c r="DA37" s="14">
        <f t="shared" si="46"/>
        <v>0</v>
      </c>
      <c r="DB37" s="50">
        <f t="shared" si="47"/>
        <v>626</v>
      </c>
      <c r="DC37" s="35">
        <f t="shared" si="48"/>
        <v>0</v>
      </c>
      <c r="DD37" s="14">
        <f t="shared" si="141"/>
        <v>0</v>
      </c>
      <c r="DE37" s="50">
        <f t="shared" si="142"/>
        <v>15837</v>
      </c>
      <c r="DF37" s="44">
        <f t="shared" si="143"/>
        <v>68</v>
      </c>
      <c r="DG37" s="14">
        <f t="shared" si="144"/>
        <v>4.2937425017364403E-3</v>
      </c>
      <c r="DH37" s="50">
        <f t="shared" si="52"/>
        <v>3772</v>
      </c>
      <c r="DI37" s="44">
        <f t="shared" si="53"/>
        <v>53</v>
      </c>
      <c r="DJ37" s="14">
        <f t="shared" si="83"/>
        <v>1.4050901378579003E-2</v>
      </c>
      <c r="DK37" s="50">
        <f t="shared" si="145"/>
        <v>1427</v>
      </c>
      <c r="DL37" s="35">
        <f t="shared" si="146"/>
        <v>34</v>
      </c>
      <c r="DM37" s="14">
        <f t="shared" si="147"/>
        <v>2.3826208829712685E-2</v>
      </c>
      <c r="DN37" s="50">
        <f t="shared" si="57"/>
        <v>758</v>
      </c>
      <c r="DO37" s="44">
        <f t="shared" si="58"/>
        <v>1</v>
      </c>
      <c r="DP37" s="14">
        <f t="shared" si="59"/>
        <v>1.3192612137203166E-3</v>
      </c>
      <c r="DQ37" s="50">
        <f t="shared" si="148"/>
        <v>21794</v>
      </c>
      <c r="DR37" s="35">
        <f t="shared" si="149"/>
        <v>156</v>
      </c>
      <c r="DS37" s="14">
        <f t="shared" si="150"/>
        <v>7.1579333761585756E-3</v>
      </c>
      <c r="DU37" s="77" t="s">
        <v>26</v>
      </c>
      <c r="DV37" s="75">
        <f t="shared" si="61"/>
        <v>5.4746523595751674E-3</v>
      </c>
      <c r="DW37" s="74"/>
      <c r="DX37" s="51" t="str">
        <f t="shared" si="62"/>
        <v>茨木市</v>
      </c>
      <c r="DY37" s="43">
        <f t="shared" si="86"/>
        <v>5.6163326146557004E-3</v>
      </c>
      <c r="DZ37" s="43">
        <f t="shared" si="87"/>
        <v>6.0000000000000001E-3</v>
      </c>
      <c r="EA37" s="43">
        <f t="shared" si="0"/>
        <v>3.56631377945017E-3</v>
      </c>
      <c r="EB37" s="43">
        <f t="shared" si="63"/>
        <v>4.0000000000000001E-3</v>
      </c>
      <c r="EC37" s="92">
        <f t="shared" si="64"/>
        <v>0.2</v>
      </c>
      <c r="ED37" s="74"/>
      <c r="EE37" s="34" t="s">
        <v>26</v>
      </c>
      <c r="EF37" s="43">
        <f t="shared" si="65"/>
        <v>2.6922429749284874E-3</v>
      </c>
      <c r="EG37" s="43">
        <f t="shared" si="66"/>
        <v>3.0000000000000001E-3</v>
      </c>
      <c r="EH37" s="43">
        <f t="shared" si="67"/>
        <v>5.1353874883286648E-3</v>
      </c>
      <c r="EI37" s="43">
        <f t="shared" si="68"/>
        <v>5.0000000000000001E-3</v>
      </c>
      <c r="EJ37" s="43">
        <f t="shared" si="69"/>
        <v>2.7122641509433963E-2</v>
      </c>
      <c r="EK37" s="43">
        <f t="shared" si="70"/>
        <v>2.7E-2</v>
      </c>
      <c r="EM37" s="43">
        <f t="shared" si="151"/>
        <v>8.6223911663936698E-3</v>
      </c>
      <c r="EN37" s="43">
        <f t="shared" si="72"/>
        <v>8.9999999999999993E-3</v>
      </c>
      <c r="EO37" s="43">
        <f t="shared" si="73"/>
        <v>6.0169242942253792E-3</v>
      </c>
      <c r="EP37" s="43">
        <f t="shared" si="74"/>
        <v>6.0000000000000001E-3</v>
      </c>
      <c r="EQ37" s="92">
        <f t="shared" si="75"/>
        <v>0.29999999999999993</v>
      </c>
      <c r="ER37" s="43">
        <f t="shared" si="152"/>
        <v>4.5434080562951271E-3</v>
      </c>
      <c r="ES37" s="43">
        <f t="shared" si="77"/>
        <v>5.0000000000000001E-3</v>
      </c>
      <c r="ET37" s="43">
        <f t="shared" si="78"/>
        <v>1.6994682078983928E-2</v>
      </c>
      <c r="EU37" s="43">
        <f t="shared" si="79"/>
        <v>1.7000000000000001E-2</v>
      </c>
      <c r="EV37" s="43">
        <f t="shared" si="153"/>
        <v>2.9811388691793662E-2</v>
      </c>
      <c r="EW37" s="43">
        <f t="shared" si="81"/>
        <v>0.03</v>
      </c>
      <c r="EX37" s="36">
        <v>0</v>
      </c>
    </row>
    <row r="38" spans="2:154" s="13" customFormat="1" ht="13.5" customHeight="1">
      <c r="B38" s="52">
        <v>33</v>
      </c>
      <c r="C38" s="12" t="s">
        <v>37</v>
      </c>
      <c r="D38" s="50">
        <v>7</v>
      </c>
      <c r="E38" s="44">
        <v>0</v>
      </c>
      <c r="F38" s="14">
        <f t="shared" si="121"/>
        <v>0</v>
      </c>
      <c r="G38" s="50">
        <v>0</v>
      </c>
      <c r="H38" s="44">
        <v>0</v>
      </c>
      <c r="I38" s="14" t="str">
        <f t="shared" si="2"/>
        <v>-</v>
      </c>
      <c r="J38" s="50">
        <v>0</v>
      </c>
      <c r="K38" s="44">
        <v>0</v>
      </c>
      <c r="L38" s="14" t="str">
        <f t="shared" si="122"/>
        <v>-</v>
      </c>
      <c r="M38" s="50">
        <v>1</v>
      </c>
      <c r="N38" s="44">
        <v>0</v>
      </c>
      <c r="O38" s="14">
        <f t="shared" si="4"/>
        <v>0</v>
      </c>
      <c r="P38" s="50">
        <f t="shared" si="5"/>
        <v>8</v>
      </c>
      <c r="Q38" s="44">
        <f t="shared" si="6"/>
        <v>0</v>
      </c>
      <c r="R38" s="14">
        <f t="shared" si="123"/>
        <v>0</v>
      </c>
      <c r="S38" s="50">
        <v>27</v>
      </c>
      <c r="T38" s="44">
        <v>0</v>
      </c>
      <c r="U38" s="14">
        <f t="shared" si="124"/>
        <v>0</v>
      </c>
      <c r="V38" s="50">
        <v>3</v>
      </c>
      <c r="W38" s="44">
        <v>0</v>
      </c>
      <c r="X38" s="14">
        <f t="shared" si="9"/>
        <v>0</v>
      </c>
      <c r="Y38" s="50">
        <v>1</v>
      </c>
      <c r="Z38" s="35">
        <v>0</v>
      </c>
      <c r="AA38" s="14">
        <f t="shared" si="125"/>
        <v>0</v>
      </c>
      <c r="AB38" s="50">
        <v>2</v>
      </c>
      <c r="AC38" s="44">
        <v>0</v>
      </c>
      <c r="AD38" s="14">
        <f t="shared" si="11"/>
        <v>0</v>
      </c>
      <c r="AE38" s="50">
        <f t="shared" si="12"/>
        <v>33</v>
      </c>
      <c r="AF38" s="35">
        <f t="shared" si="13"/>
        <v>0</v>
      </c>
      <c r="AG38" s="14">
        <f t="shared" si="126"/>
        <v>0</v>
      </c>
      <c r="AH38" s="50">
        <v>1831</v>
      </c>
      <c r="AI38" s="44">
        <v>21</v>
      </c>
      <c r="AJ38" s="14">
        <f t="shared" si="127"/>
        <v>1.1469142545057346E-2</v>
      </c>
      <c r="AK38" s="50">
        <v>541</v>
      </c>
      <c r="AL38" s="44">
        <v>23</v>
      </c>
      <c r="AM38" s="14">
        <f t="shared" si="16"/>
        <v>4.2513863216266171E-2</v>
      </c>
      <c r="AN38" s="50">
        <v>288</v>
      </c>
      <c r="AO38" s="44">
        <v>15</v>
      </c>
      <c r="AP38" s="14">
        <f t="shared" si="128"/>
        <v>5.2083333333333336E-2</v>
      </c>
      <c r="AQ38" s="50">
        <v>19</v>
      </c>
      <c r="AR38" s="44">
        <v>0</v>
      </c>
      <c r="AS38" s="14">
        <f t="shared" si="18"/>
        <v>0</v>
      </c>
      <c r="AT38" s="50">
        <f t="shared" si="19"/>
        <v>2679</v>
      </c>
      <c r="AU38" s="35">
        <f t="shared" si="20"/>
        <v>59</v>
      </c>
      <c r="AV38" s="14">
        <f t="shared" si="129"/>
        <v>2.2023142963792462E-2</v>
      </c>
      <c r="AW38" s="50">
        <v>1438</v>
      </c>
      <c r="AX38" s="44">
        <v>15</v>
      </c>
      <c r="AY38" s="14">
        <f t="shared" si="130"/>
        <v>1.0431154381084841E-2</v>
      </c>
      <c r="AZ38" s="50">
        <v>365</v>
      </c>
      <c r="BA38" s="44">
        <v>14</v>
      </c>
      <c r="BB38" s="14">
        <f t="shared" si="23"/>
        <v>3.8356164383561646E-2</v>
      </c>
      <c r="BC38" s="50">
        <v>136</v>
      </c>
      <c r="BD38" s="35">
        <v>7</v>
      </c>
      <c r="BE38" s="14">
        <f t="shared" si="131"/>
        <v>5.1470588235294115E-2</v>
      </c>
      <c r="BF38" s="50">
        <v>30</v>
      </c>
      <c r="BG38" s="44">
        <v>0</v>
      </c>
      <c r="BH38" s="14">
        <f t="shared" si="25"/>
        <v>0</v>
      </c>
      <c r="BI38" s="50">
        <f t="shared" si="26"/>
        <v>1969</v>
      </c>
      <c r="BJ38" s="35">
        <f t="shared" si="27"/>
        <v>36</v>
      </c>
      <c r="BK38" s="14">
        <f t="shared" si="132"/>
        <v>1.8283392585068562E-2</v>
      </c>
      <c r="BL38" s="50">
        <v>779</v>
      </c>
      <c r="BM38" s="44">
        <v>4</v>
      </c>
      <c r="BN38" s="14">
        <f t="shared" si="133"/>
        <v>5.1347881899871627E-3</v>
      </c>
      <c r="BO38" s="50">
        <v>175</v>
      </c>
      <c r="BP38" s="44">
        <v>3</v>
      </c>
      <c r="BQ38" s="14">
        <f t="shared" si="30"/>
        <v>1.7142857142857144E-2</v>
      </c>
      <c r="BR38" s="50">
        <v>55</v>
      </c>
      <c r="BS38" s="35">
        <v>1</v>
      </c>
      <c r="BT38" s="14">
        <f t="shared" si="134"/>
        <v>1.8181818181818181E-2</v>
      </c>
      <c r="BU38" s="50">
        <v>37</v>
      </c>
      <c r="BV38" s="44">
        <v>0</v>
      </c>
      <c r="BW38" s="14">
        <f t="shared" si="32"/>
        <v>0</v>
      </c>
      <c r="BX38" s="50">
        <f t="shared" si="33"/>
        <v>1046</v>
      </c>
      <c r="BY38" s="35">
        <f t="shared" si="34"/>
        <v>8</v>
      </c>
      <c r="BZ38" s="14">
        <f t="shared" si="135"/>
        <v>7.6481835564053535E-3</v>
      </c>
      <c r="CA38" s="50">
        <v>372</v>
      </c>
      <c r="CB38" s="44">
        <v>0</v>
      </c>
      <c r="CC38" s="14">
        <f t="shared" si="136"/>
        <v>0</v>
      </c>
      <c r="CD38" s="50">
        <v>83</v>
      </c>
      <c r="CE38" s="44">
        <v>1</v>
      </c>
      <c r="CF38" s="14">
        <f t="shared" si="37"/>
        <v>1.2048192771084338E-2</v>
      </c>
      <c r="CG38" s="50">
        <v>24</v>
      </c>
      <c r="CH38" s="35">
        <v>0</v>
      </c>
      <c r="CI38" s="14">
        <f t="shared" si="137"/>
        <v>0</v>
      </c>
      <c r="CJ38" s="50">
        <v>51</v>
      </c>
      <c r="CK38" s="44">
        <v>0</v>
      </c>
      <c r="CL38" s="14">
        <f t="shared" si="39"/>
        <v>0</v>
      </c>
      <c r="CM38" s="50">
        <f t="shared" si="40"/>
        <v>530</v>
      </c>
      <c r="CN38" s="35">
        <f t="shared" si="41"/>
        <v>1</v>
      </c>
      <c r="CO38" s="14">
        <f t="shared" si="138"/>
        <v>1.8867924528301887E-3</v>
      </c>
      <c r="CP38" s="50">
        <v>97</v>
      </c>
      <c r="CQ38" s="44">
        <v>0</v>
      </c>
      <c r="CR38" s="14">
        <f t="shared" si="139"/>
        <v>0</v>
      </c>
      <c r="CS38" s="50">
        <v>22</v>
      </c>
      <c r="CT38" s="44">
        <v>0</v>
      </c>
      <c r="CU38" s="14">
        <f t="shared" si="44"/>
        <v>0</v>
      </c>
      <c r="CV38" s="50">
        <v>8</v>
      </c>
      <c r="CW38" s="35">
        <v>0</v>
      </c>
      <c r="CX38" s="14">
        <f t="shared" si="140"/>
        <v>0</v>
      </c>
      <c r="CY38" s="50">
        <v>39</v>
      </c>
      <c r="CZ38" s="44">
        <v>0</v>
      </c>
      <c r="DA38" s="14">
        <f t="shared" si="46"/>
        <v>0</v>
      </c>
      <c r="DB38" s="50">
        <f t="shared" si="47"/>
        <v>166</v>
      </c>
      <c r="DC38" s="35">
        <f t="shared" si="48"/>
        <v>0</v>
      </c>
      <c r="DD38" s="14">
        <f t="shared" si="141"/>
        <v>0</v>
      </c>
      <c r="DE38" s="50">
        <f t="shared" si="142"/>
        <v>4551</v>
      </c>
      <c r="DF38" s="44">
        <f t="shared" si="143"/>
        <v>40</v>
      </c>
      <c r="DG38" s="14">
        <f t="shared" si="144"/>
        <v>8.7892770819600081E-3</v>
      </c>
      <c r="DH38" s="50">
        <f t="shared" si="52"/>
        <v>1189</v>
      </c>
      <c r="DI38" s="44">
        <f t="shared" si="53"/>
        <v>41</v>
      </c>
      <c r="DJ38" s="14">
        <f t="shared" si="83"/>
        <v>3.4482758620689655E-2</v>
      </c>
      <c r="DK38" s="50">
        <f t="shared" si="145"/>
        <v>512</v>
      </c>
      <c r="DL38" s="35">
        <f t="shared" si="146"/>
        <v>23</v>
      </c>
      <c r="DM38" s="14">
        <f t="shared" si="147"/>
        <v>4.4921875E-2</v>
      </c>
      <c r="DN38" s="50">
        <f t="shared" si="57"/>
        <v>179</v>
      </c>
      <c r="DO38" s="44">
        <f t="shared" si="58"/>
        <v>0</v>
      </c>
      <c r="DP38" s="14">
        <f t="shared" si="59"/>
        <v>0</v>
      </c>
      <c r="DQ38" s="50">
        <f t="shared" si="148"/>
        <v>6431</v>
      </c>
      <c r="DR38" s="35">
        <f t="shared" si="149"/>
        <v>104</v>
      </c>
      <c r="DS38" s="14">
        <f t="shared" si="150"/>
        <v>1.6171668480796143E-2</v>
      </c>
      <c r="DU38" s="77" t="s">
        <v>45</v>
      </c>
      <c r="DV38" s="75">
        <f t="shared" si="61"/>
        <v>1.1719987329743428E-2</v>
      </c>
      <c r="DW38" s="74"/>
      <c r="DX38" s="51" t="str">
        <f t="shared" si="62"/>
        <v>大阪狭山市</v>
      </c>
      <c r="DY38" s="43">
        <f t="shared" si="86"/>
        <v>5.4746523595751674E-3</v>
      </c>
      <c r="DZ38" s="43">
        <f t="shared" si="87"/>
        <v>5.0000000000000001E-3</v>
      </c>
      <c r="EA38" s="43">
        <f t="shared" si="0"/>
        <v>3.6714089031665903E-3</v>
      </c>
      <c r="EB38" s="43">
        <f t="shared" si="63"/>
        <v>4.0000000000000001E-3</v>
      </c>
      <c r="EC38" s="92">
        <f t="shared" si="64"/>
        <v>0.1</v>
      </c>
      <c r="ED38" s="74"/>
      <c r="EE38" s="34" t="s">
        <v>45</v>
      </c>
      <c r="EF38" s="43">
        <f t="shared" si="65"/>
        <v>6.5473592317765164E-3</v>
      </c>
      <c r="EG38" s="43">
        <f t="shared" si="66"/>
        <v>7.0000000000000001E-3</v>
      </c>
      <c r="EH38" s="43">
        <f t="shared" si="67"/>
        <v>2.8732683427398667E-2</v>
      </c>
      <c r="EI38" s="43">
        <f t="shared" si="68"/>
        <v>2.9000000000000001E-2</v>
      </c>
      <c r="EJ38" s="43">
        <f t="shared" si="69"/>
        <v>2.336448598130841E-2</v>
      </c>
      <c r="EK38" s="43">
        <f t="shared" si="70"/>
        <v>2.3E-2</v>
      </c>
      <c r="EM38" s="43">
        <f t="shared" si="151"/>
        <v>8.6223911663936698E-3</v>
      </c>
      <c r="EN38" s="43">
        <f t="shared" si="72"/>
        <v>8.9999999999999993E-3</v>
      </c>
      <c r="EO38" s="43">
        <f t="shared" si="73"/>
        <v>6.0169242942253792E-3</v>
      </c>
      <c r="EP38" s="43">
        <f t="shared" si="74"/>
        <v>6.0000000000000001E-3</v>
      </c>
      <c r="EQ38" s="92">
        <f t="shared" si="75"/>
        <v>0.29999999999999993</v>
      </c>
      <c r="ER38" s="43">
        <f t="shared" si="152"/>
        <v>4.5434080562951271E-3</v>
      </c>
      <c r="ES38" s="43">
        <f t="shared" si="77"/>
        <v>5.0000000000000001E-3</v>
      </c>
      <c r="ET38" s="43">
        <f t="shared" si="78"/>
        <v>1.6994682078983928E-2</v>
      </c>
      <c r="EU38" s="43">
        <f t="shared" si="79"/>
        <v>1.7000000000000001E-2</v>
      </c>
      <c r="EV38" s="43">
        <f t="shared" si="153"/>
        <v>2.9811388691793662E-2</v>
      </c>
      <c r="EW38" s="43">
        <f t="shared" si="81"/>
        <v>0.03</v>
      </c>
      <c r="EX38" s="36">
        <v>0</v>
      </c>
    </row>
    <row r="39" spans="2:154" s="13" customFormat="1" ht="13.5" customHeight="1">
      <c r="B39" s="52">
        <v>34</v>
      </c>
      <c r="C39" s="12" t="s">
        <v>38</v>
      </c>
      <c r="D39" s="50">
        <v>86</v>
      </c>
      <c r="E39" s="44">
        <v>0</v>
      </c>
      <c r="F39" s="14">
        <f t="shared" si="121"/>
        <v>0</v>
      </c>
      <c r="G39" s="50">
        <v>16</v>
      </c>
      <c r="H39" s="44">
        <v>0</v>
      </c>
      <c r="I39" s="14">
        <f t="shared" si="2"/>
        <v>0</v>
      </c>
      <c r="J39" s="50">
        <v>1</v>
      </c>
      <c r="K39" s="44">
        <v>0</v>
      </c>
      <c r="L39" s="14">
        <f t="shared" si="122"/>
        <v>0</v>
      </c>
      <c r="M39" s="50">
        <v>0</v>
      </c>
      <c r="N39" s="44">
        <v>0</v>
      </c>
      <c r="O39" s="14" t="str">
        <f t="shared" si="4"/>
        <v>-</v>
      </c>
      <c r="P39" s="50">
        <f t="shared" si="5"/>
        <v>103</v>
      </c>
      <c r="Q39" s="44">
        <f t="shared" si="6"/>
        <v>0</v>
      </c>
      <c r="R39" s="14">
        <f t="shared" si="123"/>
        <v>0</v>
      </c>
      <c r="S39" s="50">
        <v>167</v>
      </c>
      <c r="T39" s="44">
        <v>1</v>
      </c>
      <c r="U39" s="14">
        <f t="shared" si="124"/>
        <v>5.9880239520958087E-3</v>
      </c>
      <c r="V39" s="50">
        <v>10</v>
      </c>
      <c r="W39" s="44">
        <v>1</v>
      </c>
      <c r="X39" s="14">
        <f t="shared" si="9"/>
        <v>0.1</v>
      </c>
      <c r="Y39" s="50">
        <v>2</v>
      </c>
      <c r="Z39" s="35">
        <v>0</v>
      </c>
      <c r="AA39" s="14">
        <f t="shared" si="125"/>
        <v>0</v>
      </c>
      <c r="AB39" s="50">
        <v>4</v>
      </c>
      <c r="AC39" s="44">
        <v>0</v>
      </c>
      <c r="AD39" s="14">
        <f t="shared" si="11"/>
        <v>0</v>
      </c>
      <c r="AE39" s="50">
        <f t="shared" si="12"/>
        <v>183</v>
      </c>
      <c r="AF39" s="35">
        <f t="shared" si="13"/>
        <v>2</v>
      </c>
      <c r="AG39" s="14">
        <f t="shared" si="126"/>
        <v>1.092896174863388E-2</v>
      </c>
      <c r="AH39" s="50">
        <v>7514</v>
      </c>
      <c r="AI39" s="44">
        <v>93</v>
      </c>
      <c r="AJ39" s="14">
        <f t="shared" si="127"/>
        <v>1.2376896459941443E-2</v>
      </c>
      <c r="AK39" s="50">
        <v>2046</v>
      </c>
      <c r="AL39" s="44">
        <v>74</v>
      </c>
      <c r="AM39" s="14">
        <f t="shared" si="16"/>
        <v>3.6168132942326493E-2</v>
      </c>
      <c r="AN39" s="50">
        <v>847</v>
      </c>
      <c r="AO39" s="44">
        <v>28</v>
      </c>
      <c r="AP39" s="14">
        <f t="shared" si="128"/>
        <v>3.3057851239669422E-2</v>
      </c>
      <c r="AQ39" s="50">
        <v>63</v>
      </c>
      <c r="AR39" s="44">
        <v>0</v>
      </c>
      <c r="AS39" s="14">
        <f t="shared" si="18"/>
        <v>0</v>
      </c>
      <c r="AT39" s="50">
        <f t="shared" si="19"/>
        <v>10470</v>
      </c>
      <c r="AU39" s="35">
        <f t="shared" si="20"/>
        <v>195</v>
      </c>
      <c r="AV39" s="14">
        <f t="shared" si="129"/>
        <v>1.8624641833810889E-2</v>
      </c>
      <c r="AW39" s="50">
        <v>6384</v>
      </c>
      <c r="AX39" s="44">
        <v>27</v>
      </c>
      <c r="AY39" s="14">
        <f t="shared" si="130"/>
        <v>4.2293233082706765E-3</v>
      </c>
      <c r="AZ39" s="50">
        <v>1559</v>
      </c>
      <c r="BA39" s="44">
        <v>23</v>
      </c>
      <c r="BB39" s="14">
        <f t="shared" si="23"/>
        <v>1.4753046824887749E-2</v>
      </c>
      <c r="BC39" s="50">
        <v>492</v>
      </c>
      <c r="BD39" s="35">
        <v>22</v>
      </c>
      <c r="BE39" s="14">
        <f t="shared" si="131"/>
        <v>4.4715447154471545E-2</v>
      </c>
      <c r="BF39" s="50">
        <v>117</v>
      </c>
      <c r="BG39" s="44">
        <v>0</v>
      </c>
      <c r="BH39" s="14">
        <f t="shared" si="25"/>
        <v>0</v>
      </c>
      <c r="BI39" s="50">
        <f t="shared" si="26"/>
        <v>8552</v>
      </c>
      <c r="BJ39" s="35">
        <f t="shared" si="27"/>
        <v>72</v>
      </c>
      <c r="BK39" s="14">
        <f t="shared" si="132"/>
        <v>8.4190832553788595E-3</v>
      </c>
      <c r="BL39" s="50">
        <v>4003</v>
      </c>
      <c r="BM39" s="44">
        <v>10</v>
      </c>
      <c r="BN39" s="14">
        <f t="shared" si="133"/>
        <v>2.4981264051961031E-3</v>
      </c>
      <c r="BO39" s="50">
        <v>867</v>
      </c>
      <c r="BP39" s="44">
        <v>8</v>
      </c>
      <c r="BQ39" s="14">
        <f t="shared" si="30"/>
        <v>9.22722029988466E-3</v>
      </c>
      <c r="BR39" s="50">
        <v>241</v>
      </c>
      <c r="BS39" s="35">
        <v>7</v>
      </c>
      <c r="BT39" s="14">
        <f t="shared" si="134"/>
        <v>2.9045643153526972E-2</v>
      </c>
      <c r="BU39" s="50">
        <v>132</v>
      </c>
      <c r="BV39" s="44">
        <v>0</v>
      </c>
      <c r="BW39" s="14">
        <f t="shared" si="32"/>
        <v>0</v>
      </c>
      <c r="BX39" s="50">
        <f t="shared" si="33"/>
        <v>5243</v>
      </c>
      <c r="BY39" s="35">
        <f t="shared" si="34"/>
        <v>25</v>
      </c>
      <c r="BZ39" s="14">
        <f t="shared" si="135"/>
        <v>4.7682624451649818E-3</v>
      </c>
      <c r="CA39" s="50">
        <v>1810</v>
      </c>
      <c r="CB39" s="44">
        <v>2</v>
      </c>
      <c r="CC39" s="14">
        <f t="shared" si="136"/>
        <v>1.1049723756906078E-3</v>
      </c>
      <c r="CD39" s="50">
        <v>374</v>
      </c>
      <c r="CE39" s="44">
        <v>1</v>
      </c>
      <c r="CF39" s="14">
        <f t="shared" si="37"/>
        <v>2.6737967914438501E-3</v>
      </c>
      <c r="CG39" s="50">
        <v>76</v>
      </c>
      <c r="CH39" s="35">
        <v>2</v>
      </c>
      <c r="CI39" s="14">
        <f t="shared" si="137"/>
        <v>2.6315789473684209E-2</v>
      </c>
      <c r="CJ39" s="50">
        <v>163</v>
      </c>
      <c r="CK39" s="44">
        <v>0</v>
      </c>
      <c r="CL39" s="14">
        <f t="shared" si="39"/>
        <v>0</v>
      </c>
      <c r="CM39" s="50">
        <f t="shared" si="40"/>
        <v>2423</v>
      </c>
      <c r="CN39" s="35">
        <f t="shared" si="41"/>
        <v>5</v>
      </c>
      <c r="CO39" s="14">
        <f t="shared" si="138"/>
        <v>2.0635575732562937E-3</v>
      </c>
      <c r="CP39" s="50">
        <v>565</v>
      </c>
      <c r="CQ39" s="44">
        <v>0</v>
      </c>
      <c r="CR39" s="14">
        <f t="shared" si="139"/>
        <v>0</v>
      </c>
      <c r="CS39" s="50">
        <v>87</v>
      </c>
      <c r="CT39" s="44">
        <v>0</v>
      </c>
      <c r="CU39" s="14">
        <f t="shared" si="44"/>
        <v>0</v>
      </c>
      <c r="CV39" s="50">
        <v>24</v>
      </c>
      <c r="CW39" s="35">
        <v>0</v>
      </c>
      <c r="CX39" s="14">
        <f t="shared" si="140"/>
        <v>0</v>
      </c>
      <c r="CY39" s="50">
        <v>104</v>
      </c>
      <c r="CZ39" s="44">
        <v>0</v>
      </c>
      <c r="DA39" s="14">
        <f t="shared" si="46"/>
        <v>0</v>
      </c>
      <c r="DB39" s="50">
        <f t="shared" si="47"/>
        <v>780</v>
      </c>
      <c r="DC39" s="35">
        <f t="shared" si="48"/>
        <v>0</v>
      </c>
      <c r="DD39" s="14">
        <f t="shared" si="141"/>
        <v>0</v>
      </c>
      <c r="DE39" s="50">
        <f t="shared" si="142"/>
        <v>20529</v>
      </c>
      <c r="DF39" s="44">
        <f t="shared" si="143"/>
        <v>133</v>
      </c>
      <c r="DG39" s="14">
        <f t="shared" si="144"/>
        <v>6.4786399727215158E-3</v>
      </c>
      <c r="DH39" s="50">
        <f t="shared" si="52"/>
        <v>4959</v>
      </c>
      <c r="DI39" s="44">
        <f t="shared" si="53"/>
        <v>107</v>
      </c>
      <c r="DJ39" s="14">
        <f t="shared" si="83"/>
        <v>2.1576930832829199E-2</v>
      </c>
      <c r="DK39" s="50">
        <f t="shared" si="145"/>
        <v>1683</v>
      </c>
      <c r="DL39" s="35">
        <f t="shared" si="146"/>
        <v>59</v>
      </c>
      <c r="DM39" s="14">
        <f t="shared" si="147"/>
        <v>3.5056446821152706E-2</v>
      </c>
      <c r="DN39" s="50">
        <f t="shared" si="57"/>
        <v>583</v>
      </c>
      <c r="DO39" s="44">
        <f t="shared" si="58"/>
        <v>0</v>
      </c>
      <c r="DP39" s="14">
        <f t="shared" si="59"/>
        <v>0</v>
      </c>
      <c r="DQ39" s="50">
        <f t="shared" si="148"/>
        <v>27754</v>
      </c>
      <c r="DR39" s="35">
        <f t="shared" si="149"/>
        <v>299</v>
      </c>
      <c r="DS39" s="14">
        <f t="shared" si="150"/>
        <v>1.0773221877927506E-2</v>
      </c>
      <c r="DU39" s="77" t="s">
        <v>10</v>
      </c>
      <c r="DV39" s="75">
        <f t="shared" si="61"/>
        <v>7.0627336933942663E-3</v>
      </c>
      <c r="DW39" s="74"/>
      <c r="DX39" s="51" t="str">
        <f t="shared" si="62"/>
        <v>吹田市</v>
      </c>
      <c r="DY39" s="43">
        <f t="shared" si="86"/>
        <v>5.359815541442498E-3</v>
      </c>
      <c r="DZ39" s="43">
        <f t="shared" si="87"/>
        <v>5.0000000000000001E-3</v>
      </c>
      <c r="EA39" s="43">
        <f t="shared" si="0"/>
        <v>3.7116832696943193E-3</v>
      </c>
      <c r="EB39" s="43">
        <f t="shared" si="63"/>
        <v>4.0000000000000001E-3</v>
      </c>
      <c r="EC39" s="92">
        <f t="shared" si="64"/>
        <v>0.1</v>
      </c>
      <c r="ED39" s="74"/>
      <c r="EE39" s="34" t="s">
        <v>10</v>
      </c>
      <c r="EF39" s="43">
        <f t="shared" si="65"/>
        <v>1.6061676839061998E-3</v>
      </c>
      <c r="EG39" s="43">
        <f t="shared" si="66"/>
        <v>2E-3</v>
      </c>
      <c r="EH39" s="43">
        <f t="shared" si="67"/>
        <v>1.2955465587044534E-2</v>
      </c>
      <c r="EI39" s="43">
        <f t="shared" si="68"/>
        <v>1.2999999999999999E-2</v>
      </c>
      <c r="EJ39" s="43">
        <f t="shared" si="69"/>
        <v>3.4482758620689655E-2</v>
      </c>
      <c r="EK39" s="43">
        <f t="shared" si="70"/>
        <v>3.4000000000000002E-2</v>
      </c>
      <c r="EM39" s="43">
        <f t="shared" si="151"/>
        <v>8.6223911663936698E-3</v>
      </c>
      <c r="EN39" s="43">
        <f t="shared" si="72"/>
        <v>8.9999999999999993E-3</v>
      </c>
      <c r="EO39" s="43">
        <f t="shared" si="73"/>
        <v>6.0169242942253792E-3</v>
      </c>
      <c r="EP39" s="43">
        <f t="shared" si="74"/>
        <v>6.0000000000000001E-3</v>
      </c>
      <c r="EQ39" s="92">
        <f t="shared" si="75"/>
        <v>0.29999999999999993</v>
      </c>
      <c r="ER39" s="43">
        <f t="shared" si="152"/>
        <v>4.5434080562951271E-3</v>
      </c>
      <c r="ES39" s="43">
        <f t="shared" si="77"/>
        <v>5.0000000000000001E-3</v>
      </c>
      <c r="ET39" s="43">
        <f t="shared" si="78"/>
        <v>1.6994682078983928E-2</v>
      </c>
      <c r="EU39" s="43">
        <f t="shared" si="79"/>
        <v>1.7000000000000001E-2</v>
      </c>
      <c r="EV39" s="43">
        <f t="shared" si="153"/>
        <v>2.9811388691793662E-2</v>
      </c>
      <c r="EW39" s="43">
        <f t="shared" si="81"/>
        <v>0.03</v>
      </c>
      <c r="EX39" s="36">
        <v>0</v>
      </c>
    </row>
    <row r="40" spans="2:154" s="13" customFormat="1" ht="13.5" customHeight="1">
      <c r="B40" s="52">
        <v>35</v>
      </c>
      <c r="C40" s="12" t="s">
        <v>1</v>
      </c>
      <c r="D40" s="50">
        <v>11</v>
      </c>
      <c r="E40" s="44">
        <v>1</v>
      </c>
      <c r="F40" s="14">
        <f t="shared" si="121"/>
        <v>9.0909090909090912E-2</v>
      </c>
      <c r="G40" s="50">
        <v>1</v>
      </c>
      <c r="H40" s="44">
        <v>0</v>
      </c>
      <c r="I40" s="14">
        <f t="shared" si="2"/>
        <v>0</v>
      </c>
      <c r="J40" s="50">
        <v>0</v>
      </c>
      <c r="K40" s="44">
        <v>0</v>
      </c>
      <c r="L40" s="14" t="str">
        <f t="shared" si="122"/>
        <v>-</v>
      </c>
      <c r="M40" s="50">
        <v>0</v>
      </c>
      <c r="N40" s="44">
        <v>0</v>
      </c>
      <c r="O40" s="14" t="str">
        <f t="shared" si="4"/>
        <v>-</v>
      </c>
      <c r="P40" s="50">
        <f t="shared" si="5"/>
        <v>12</v>
      </c>
      <c r="Q40" s="44">
        <f t="shared" si="6"/>
        <v>1</v>
      </c>
      <c r="R40" s="14">
        <f t="shared" si="123"/>
        <v>8.3333333333333329E-2</v>
      </c>
      <c r="S40" s="50">
        <v>37</v>
      </c>
      <c r="T40" s="44">
        <v>0</v>
      </c>
      <c r="U40" s="14">
        <f t="shared" si="124"/>
        <v>0</v>
      </c>
      <c r="V40" s="50">
        <v>2</v>
      </c>
      <c r="W40" s="44">
        <v>0</v>
      </c>
      <c r="X40" s="14">
        <f t="shared" si="9"/>
        <v>0</v>
      </c>
      <c r="Y40" s="50">
        <v>0</v>
      </c>
      <c r="Z40" s="35">
        <v>0</v>
      </c>
      <c r="AA40" s="14" t="str">
        <f t="shared" si="125"/>
        <v>-</v>
      </c>
      <c r="AB40" s="50">
        <v>3</v>
      </c>
      <c r="AC40" s="44">
        <v>0</v>
      </c>
      <c r="AD40" s="14">
        <f t="shared" si="11"/>
        <v>0</v>
      </c>
      <c r="AE40" s="50">
        <f t="shared" si="12"/>
        <v>42</v>
      </c>
      <c r="AF40" s="35">
        <f t="shared" si="13"/>
        <v>0</v>
      </c>
      <c r="AG40" s="14">
        <f t="shared" si="126"/>
        <v>0</v>
      </c>
      <c r="AH40" s="50">
        <v>13465</v>
      </c>
      <c r="AI40" s="44">
        <v>50</v>
      </c>
      <c r="AJ40" s="14">
        <f t="shared" si="127"/>
        <v>3.7133308577794281E-3</v>
      </c>
      <c r="AK40" s="50">
        <v>4819</v>
      </c>
      <c r="AL40" s="44">
        <v>59</v>
      </c>
      <c r="AM40" s="14">
        <f t="shared" si="16"/>
        <v>1.2243203984229093E-2</v>
      </c>
      <c r="AN40" s="50">
        <v>2698</v>
      </c>
      <c r="AO40" s="44">
        <v>66</v>
      </c>
      <c r="AP40" s="14">
        <f t="shared" si="128"/>
        <v>2.4462564862861379E-2</v>
      </c>
      <c r="AQ40" s="50">
        <v>126</v>
      </c>
      <c r="AR40" s="44">
        <v>0</v>
      </c>
      <c r="AS40" s="14">
        <f t="shared" si="18"/>
        <v>0</v>
      </c>
      <c r="AT40" s="50">
        <f t="shared" si="19"/>
        <v>21108</v>
      </c>
      <c r="AU40" s="35">
        <f t="shared" si="20"/>
        <v>175</v>
      </c>
      <c r="AV40" s="14">
        <f t="shared" si="129"/>
        <v>8.2906954709115032E-3</v>
      </c>
      <c r="AW40" s="50">
        <v>11816</v>
      </c>
      <c r="AX40" s="44">
        <v>20</v>
      </c>
      <c r="AY40" s="14">
        <f t="shared" si="130"/>
        <v>1.6926201760324984E-3</v>
      </c>
      <c r="AZ40" s="50">
        <v>3815</v>
      </c>
      <c r="BA40" s="44">
        <v>29</v>
      </c>
      <c r="BB40" s="14">
        <f t="shared" si="23"/>
        <v>7.6015727391874179E-3</v>
      </c>
      <c r="BC40" s="50">
        <v>1690</v>
      </c>
      <c r="BD40" s="35">
        <v>30</v>
      </c>
      <c r="BE40" s="14">
        <f t="shared" si="131"/>
        <v>1.7751479289940829E-2</v>
      </c>
      <c r="BF40" s="50">
        <v>260</v>
      </c>
      <c r="BG40" s="44">
        <v>0</v>
      </c>
      <c r="BH40" s="14">
        <f t="shared" si="25"/>
        <v>0</v>
      </c>
      <c r="BI40" s="50">
        <f t="shared" si="26"/>
        <v>17581</v>
      </c>
      <c r="BJ40" s="35">
        <f t="shared" si="27"/>
        <v>79</v>
      </c>
      <c r="BK40" s="14">
        <f t="shared" si="132"/>
        <v>4.4934872874125478E-3</v>
      </c>
      <c r="BL40" s="50">
        <v>7872</v>
      </c>
      <c r="BM40" s="44">
        <v>4</v>
      </c>
      <c r="BN40" s="14">
        <f t="shared" si="133"/>
        <v>5.0813008130081306E-4</v>
      </c>
      <c r="BO40" s="50">
        <v>2522</v>
      </c>
      <c r="BP40" s="44">
        <v>7</v>
      </c>
      <c r="BQ40" s="14">
        <f t="shared" si="30"/>
        <v>2.7755749405233942E-3</v>
      </c>
      <c r="BR40" s="50">
        <v>890</v>
      </c>
      <c r="BS40" s="35">
        <v>6</v>
      </c>
      <c r="BT40" s="14">
        <f t="shared" si="134"/>
        <v>6.7415730337078653E-3</v>
      </c>
      <c r="BU40" s="50">
        <v>356</v>
      </c>
      <c r="BV40" s="44">
        <v>0</v>
      </c>
      <c r="BW40" s="14">
        <f t="shared" si="32"/>
        <v>0</v>
      </c>
      <c r="BX40" s="50">
        <f t="shared" si="33"/>
        <v>11640</v>
      </c>
      <c r="BY40" s="35">
        <f t="shared" si="34"/>
        <v>17</v>
      </c>
      <c r="BZ40" s="14">
        <f t="shared" si="135"/>
        <v>1.4604810996563574E-3</v>
      </c>
      <c r="CA40" s="50">
        <v>3405</v>
      </c>
      <c r="CB40" s="44">
        <v>0</v>
      </c>
      <c r="CC40" s="14">
        <f t="shared" si="136"/>
        <v>0</v>
      </c>
      <c r="CD40" s="50">
        <v>1092</v>
      </c>
      <c r="CE40" s="44">
        <v>0</v>
      </c>
      <c r="CF40" s="14">
        <f t="shared" si="37"/>
        <v>0</v>
      </c>
      <c r="CG40" s="50">
        <v>369</v>
      </c>
      <c r="CH40" s="35">
        <v>0</v>
      </c>
      <c r="CI40" s="14">
        <f t="shared" si="137"/>
        <v>0</v>
      </c>
      <c r="CJ40" s="50">
        <v>327</v>
      </c>
      <c r="CK40" s="44">
        <v>0</v>
      </c>
      <c r="CL40" s="14">
        <f t="shared" si="39"/>
        <v>0</v>
      </c>
      <c r="CM40" s="50">
        <f t="shared" si="40"/>
        <v>5193</v>
      </c>
      <c r="CN40" s="35">
        <f t="shared" si="41"/>
        <v>0</v>
      </c>
      <c r="CO40" s="14">
        <f t="shared" si="138"/>
        <v>0</v>
      </c>
      <c r="CP40" s="50">
        <v>1116</v>
      </c>
      <c r="CQ40" s="44">
        <v>0</v>
      </c>
      <c r="CR40" s="14">
        <f t="shared" si="139"/>
        <v>0</v>
      </c>
      <c r="CS40" s="50">
        <v>206</v>
      </c>
      <c r="CT40" s="44">
        <v>0</v>
      </c>
      <c r="CU40" s="14">
        <f t="shared" si="44"/>
        <v>0</v>
      </c>
      <c r="CV40" s="50">
        <v>114</v>
      </c>
      <c r="CW40" s="35">
        <v>0</v>
      </c>
      <c r="CX40" s="14">
        <f t="shared" si="140"/>
        <v>0</v>
      </c>
      <c r="CY40" s="50">
        <v>284</v>
      </c>
      <c r="CZ40" s="44">
        <v>0</v>
      </c>
      <c r="DA40" s="14">
        <f t="shared" si="46"/>
        <v>0</v>
      </c>
      <c r="DB40" s="50">
        <f t="shared" si="47"/>
        <v>1720</v>
      </c>
      <c r="DC40" s="35">
        <f t="shared" si="48"/>
        <v>0</v>
      </c>
      <c r="DD40" s="14">
        <f t="shared" si="141"/>
        <v>0</v>
      </c>
      <c r="DE40" s="50">
        <f t="shared" si="142"/>
        <v>37722</v>
      </c>
      <c r="DF40" s="44">
        <f t="shared" si="143"/>
        <v>75</v>
      </c>
      <c r="DG40" s="14">
        <f t="shared" si="144"/>
        <v>1.9882296802926675E-3</v>
      </c>
      <c r="DH40" s="50">
        <f t="shared" si="52"/>
        <v>12457</v>
      </c>
      <c r="DI40" s="44">
        <f t="shared" si="53"/>
        <v>95</v>
      </c>
      <c r="DJ40" s="14">
        <f t="shared" si="83"/>
        <v>7.6262342458055712E-3</v>
      </c>
      <c r="DK40" s="50">
        <f t="shared" si="145"/>
        <v>5761</v>
      </c>
      <c r="DL40" s="35">
        <f t="shared" si="146"/>
        <v>102</v>
      </c>
      <c r="DM40" s="14">
        <f t="shared" si="147"/>
        <v>1.7705259503558411E-2</v>
      </c>
      <c r="DN40" s="50">
        <f t="shared" si="57"/>
        <v>1356</v>
      </c>
      <c r="DO40" s="44">
        <f t="shared" si="58"/>
        <v>0</v>
      </c>
      <c r="DP40" s="14">
        <f t="shared" si="59"/>
        <v>0</v>
      </c>
      <c r="DQ40" s="50">
        <f t="shared" si="148"/>
        <v>57296</v>
      </c>
      <c r="DR40" s="35">
        <f t="shared" si="149"/>
        <v>272</v>
      </c>
      <c r="DS40" s="14">
        <f t="shared" si="150"/>
        <v>4.7472772968444573E-3</v>
      </c>
      <c r="DU40" s="77" t="s">
        <v>5</v>
      </c>
      <c r="DV40" s="75">
        <f t="shared" si="61"/>
        <v>8.1020862872189583E-3</v>
      </c>
      <c r="DW40" s="74"/>
      <c r="DX40" s="51" t="str">
        <f t="shared" si="62"/>
        <v>豊中市</v>
      </c>
      <c r="DY40" s="43">
        <f t="shared" si="86"/>
        <v>4.7472772968444573E-3</v>
      </c>
      <c r="DZ40" s="43">
        <f t="shared" si="87"/>
        <v>5.0000000000000001E-3</v>
      </c>
      <c r="EA40" s="43">
        <f t="shared" si="0"/>
        <v>3.2880992606318239E-3</v>
      </c>
      <c r="EB40" s="43">
        <f t="shared" si="63"/>
        <v>3.0000000000000001E-3</v>
      </c>
      <c r="EC40" s="92">
        <f t="shared" si="64"/>
        <v>0.2</v>
      </c>
      <c r="ED40" s="74"/>
      <c r="EE40" s="34" t="s">
        <v>5</v>
      </c>
      <c r="EF40" s="43">
        <f t="shared" si="65"/>
        <v>3.875968992248062E-3</v>
      </c>
      <c r="EG40" s="43">
        <f>ROUND(EF40,3)</f>
        <v>4.0000000000000001E-3</v>
      </c>
      <c r="EH40" s="43">
        <f t="shared" si="67"/>
        <v>8.7527352297592995E-3</v>
      </c>
      <c r="EI40" s="43">
        <f t="shared" si="68"/>
        <v>8.9999999999999993E-3</v>
      </c>
      <c r="EJ40" s="43">
        <f t="shared" si="69"/>
        <v>3.248259860788863E-2</v>
      </c>
      <c r="EK40" s="43">
        <f t="shared" si="70"/>
        <v>3.2000000000000001E-2</v>
      </c>
      <c r="EM40" s="43">
        <f t="shared" si="151"/>
        <v>8.6223911663936698E-3</v>
      </c>
      <c r="EN40" s="43">
        <f t="shared" si="72"/>
        <v>8.9999999999999993E-3</v>
      </c>
      <c r="EO40" s="43">
        <f t="shared" si="73"/>
        <v>6.0169242942253792E-3</v>
      </c>
      <c r="EP40" s="43">
        <f t="shared" si="74"/>
        <v>6.0000000000000001E-3</v>
      </c>
      <c r="EQ40" s="92">
        <f t="shared" si="75"/>
        <v>0.29999999999999993</v>
      </c>
      <c r="ER40" s="43">
        <f t="shared" si="152"/>
        <v>4.5434080562951271E-3</v>
      </c>
      <c r="ES40" s="43">
        <f t="shared" si="77"/>
        <v>5.0000000000000001E-3</v>
      </c>
      <c r="ET40" s="43">
        <f t="shared" si="78"/>
        <v>1.6994682078983928E-2</v>
      </c>
      <c r="EU40" s="43">
        <f t="shared" si="79"/>
        <v>1.7000000000000001E-2</v>
      </c>
      <c r="EV40" s="43">
        <f t="shared" si="153"/>
        <v>2.9811388691793662E-2</v>
      </c>
      <c r="EW40" s="43">
        <f t="shared" si="81"/>
        <v>0.03</v>
      </c>
      <c r="EX40" s="36">
        <v>0</v>
      </c>
    </row>
    <row r="41" spans="2:154" s="13" customFormat="1" ht="13.5" customHeight="1">
      <c r="B41" s="52">
        <v>36</v>
      </c>
      <c r="C41" s="12" t="s">
        <v>2</v>
      </c>
      <c r="D41" s="50">
        <v>24</v>
      </c>
      <c r="E41" s="44">
        <v>0</v>
      </c>
      <c r="F41" s="14">
        <f t="shared" si="121"/>
        <v>0</v>
      </c>
      <c r="G41" s="50">
        <v>3</v>
      </c>
      <c r="H41" s="44">
        <v>0</v>
      </c>
      <c r="I41" s="14">
        <f t="shared" si="2"/>
        <v>0</v>
      </c>
      <c r="J41" s="50">
        <v>0</v>
      </c>
      <c r="K41" s="44">
        <v>0</v>
      </c>
      <c r="L41" s="14" t="str">
        <f t="shared" si="122"/>
        <v>-</v>
      </c>
      <c r="M41" s="50">
        <v>0</v>
      </c>
      <c r="N41" s="44">
        <v>0</v>
      </c>
      <c r="O41" s="14" t="str">
        <f t="shared" si="4"/>
        <v>-</v>
      </c>
      <c r="P41" s="50">
        <f t="shared" si="5"/>
        <v>27</v>
      </c>
      <c r="Q41" s="44">
        <f t="shared" si="6"/>
        <v>0</v>
      </c>
      <c r="R41" s="14">
        <f t="shared" si="123"/>
        <v>0</v>
      </c>
      <c r="S41" s="50">
        <v>38</v>
      </c>
      <c r="T41" s="44">
        <v>0</v>
      </c>
      <c r="U41" s="14">
        <f t="shared" si="124"/>
        <v>0</v>
      </c>
      <c r="V41" s="50">
        <v>3</v>
      </c>
      <c r="W41" s="44">
        <v>0</v>
      </c>
      <c r="X41" s="14">
        <f t="shared" si="9"/>
        <v>0</v>
      </c>
      <c r="Y41" s="50">
        <v>4</v>
      </c>
      <c r="Z41" s="35">
        <v>0</v>
      </c>
      <c r="AA41" s="14">
        <f t="shared" si="125"/>
        <v>0</v>
      </c>
      <c r="AB41" s="50">
        <v>1</v>
      </c>
      <c r="AC41" s="44">
        <v>0</v>
      </c>
      <c r="AD41" s="14">
        <f t="shared" si="11"/>
        <v>0</v>
      </c>
      <c r="AE41" s="50">
        <f t="shared" si="12"/>
        <v>46</v>
      </c>
      <c r="AF41" s="35">
        <f t="shared" si="13"/>
        <v>0</v>
      </c>
      <c r="AG41" s="14">
        <f t="shared" si="126"/>
        <v>0</v>
      </c>
      <c r="AH41" s="50">
        <v>3517</v>
      </c>
      <c r="AI41" s="44">
        <v>11</v>
      </c>
      <c r="AJ41" s="14">
        <f t="shared" si="127"/>
        <v>3.1276656241114587E-3</v>
      </c>
      <c r="AK41" s="50">
        <v>1547</v>
      </c>
      <c r="AL41" s="44">
        <v>16</v>
      </c>
      <c r="AM41" s="14">
        <f t="shared" si="16"/>
        <v>1.0342598577892695E-2</v>
      </c>
      <c r="AN41" s="50">
        <v>649</v>
      </c>
      <c r="AO41" s="44">
        <v>13</v>
      </c>
      <c r="AP41" s="14">
        <f t="shared" si="128"/>
        <v>2.0030816640986132E-2</v>
      </c>
      <c r="AQ41" s="50">
        <v>34</v>
      </c>
      <c r="AR41" s="44">
        <v>0</v>
      </c>
      <c r="AS41" s="14">
        <f t="shared" si="18"/>
        <v>0</v>
      </c>
      <c r="AT41" s="50">
        <f t="shared" si="19"/>
        <v>5747</v>
      </c>
      <c r="AU41" s="35">
        <f t="shared" si="20"/>
        <v>40</v>
      </c>
      <c r="AV41" s="14">
        <f t="shared" si="129"/>
        <v>6.9601531233687139E-3</v>
      </c>
      <c r="AW41" s="50">
        <v>2884</v>
      </c>
      <c r="AX41" s="44">
        <v>7</v>
      </c>
      <c r="AY41" s="14">
        <f t="shared" si="130"/>
        <v>2.4271844660194173E-3</v>
      </c>
      <c r="AZ41" s="50">
        <v>1322</v>
      </c>
      <c r="BA41" s="44">
        <v>6</v>
      </c>
      <c r="BB41" s="14">
        <f t="shared" si="23"/>
        <v>4.5385779122541605E-3</v>
      </c>
      <c r="BC41" s="50">
        <v>423</v>
      </c>
      <c r="BD41" s="35">
        <v>9</v>
      </c>
      <c r="BE41" s="14">
        <f t="shared" si="131"/>
        <v>2.1276595744680851E-2</v>
      </c>
      <c r="BF41" s="50">
        <v>72</v>
      </c>
      <c r="BG41" s="44">
        <v>0</v>
      </c>
      <c r="BH41" s="14">
        <f t="shared" si="25"/>
        <v>0</v>
      </c>
      <c r="BI41" s="50">
        <f t="shared" si="26"/>
        <v>4701</v>
      </c>
      <c r="BJ41" s="35">
        <f t="shared" si="27"/>
        <v>22</v>
      </c>
      <c r="BK41" s="14">
        <f t="shared" si="132"/>
        <v>4.6798553499255479E-3</v>
      </c>
      <c r="BL41" s="50">
        <v>2084</v>
      </c>
      <c r="BM41" s="44">
        <v>3</v>
      </c>
      <c r="BN41" s="14">
        <f t="shared" si="133"/>
        <v>1.4395393474088292E-3</v>
      </c>
      <c r="BO41" s="50">
        <v>883</v>
      </c>
      <c r="BP41" s="44">
        <v>4</v>
      </c>
      <c r="BQ41" s="14">
        <f t="shared" si="30"/>
        <v>4.5300113250283129E-3</v>
      </c>
      <c r="BR41" s="50">
        <v>214</v>
      </c>
      <c r="BS41" s="35">
        <v>1</v>
      </c>
      <c r="BT41" s="14">
        <f t="shared" si="134"/>
        <v>4.6728971962616819E-3</v>
      </c>
      <c r="BU41" s="50">
        <v>101</v>
      </c>
      <c r="BV41" s="44">
        <v>0</v>
      </c>
      <c r="BW41" s="14">
        <f t="shared" si="32"/>
        <v>0</v>
      </c>
      <c r="BX41" s="50">
        <f t="shared" si="33"/>
        <v>3282</v>
      </c>
      <c r="BY41" s="35">
        <f t="shared" si="34"/>
        <v>8</v>
      </c>
      <c r="BZ41" s="14">
        <f t="shared" si="135"/>
        <v>2.4375380865326022E-3</v>
      </c>
      <c r="CA41" s="50">
        <v>1005</v>
      </c>
      <c r="CB41" s="44">
        <v>0</v>
      </c>
      <c r="CC41" s="14">
        <f t="shared" si="136"/>
        <v>0</v>
      </c>
      <c r="CD41" s="50">
        <v>341</v>
      </c>
      <c r="CE41" s="44">
        <v>0</v>
      </c>
      <c r="CF41" s="14">
        <f t="shared" si="37"/>
        <v>0</v>
      </c>
      <c r="CG41" s="50">
        <v>115</v>
      </c>
      <c r="CH41" s="35">
        <v>0</v>
      </c>
      <c r="CI41" s="14">
        <f t="shared" si="137"/>
        <v>0</v>
      </c>
      <c r="CJ41" s="50">
        <v>105</v>
      </c>
      <c r="CK41" s="44">
        <v>0</v>
      </c>
      <c r="CL41" s="14">
        <f t="shared" si="39"/>
        <v>0</v>
      </c>
      <c r="CM41" s="50">
        <f t="shared" si="40"/>
        <v>1566</v>
      </c>
      <c r="CN41" s="35">
        <f t="shared" si="41"/>
        <v>0</v>
      </c>
      <c r="CO41" s="14">
        <f t="shared" si="138"/>
        <v>0</v>
      </c>
      <c r="CP41" s="50">
        <v>372</v>
      </c>
      <c r="CQ41" s="44">
        <v>0</v>
      </c>
      <c r="CR41" s="14">
        <f t="shared" si="139"/>
        <v>0</v>
      </c>
      <c r="CS41" s="50">
        <v>98</v>
      </c>
      <c r="CT41" s="44">
        <v>0</v>
      </c>
      <c r="CU41" s="14">
        <f t="shared" si="44"/>
        <v>0</v>
      </c>
      <c r="CV41" s="50">
        <v>35</v>
      </c>
      <c r="CW41" s="35">
        <v>0</v>
      </c>
      <c r="CX41" s="14">
        <f t="shared" si="140"/>
        <v>0</v>
      </c>
      <c r="CY41" s="50">
        <v>71</v>
      </c>
      <c r="CZ41" s="44">
        <v>0</v>
      </c>
      <c r="DA41" s="14">
        <f t="shared" si="46"/>
        <v>0</v>
      </c>
      <c r="DB41" s="50">
        <f t="shared" si="47"/>
        <v>576</v>
      </c>
      <c r="DC41" s="35">
        <f t="shared" si="48"/>
        <v>0</v>
      </c>
      <c r="DD41" s="14">
        <f t="shared" si="141"/>
        <v>0</v>
      </c>
      <c r="DE41" s="50">
        <f t="shared" si="142"/>
        <v>9924</v>
      </c>
      <c r="DF41" s="44">
        <f t="shared" si="143"/>
        <v>21</v>
      </c>
      <c r="DG41" s="14">
        <f t="shared" si="144"/>
        <v>2.1160822249093108E-3</v>
      </c>
      <c r="DH41" s="50">
        <f t="shared" si="52"/>
        <v>4197</v>
      </c>
      <c r="DI41" s="44">
        <f t="shared" si="53"/>
        <v>26</v>
      </c>
      <c r="DJ41" s="14">
        <f t="shared" si="83"/>
        <v>6.1949011198475104E-3</v>
      </c>
      <c r="DK41" s="50">
        <f t="shared" si="145"/>
        <v>1440</v>
      </c>
      <c r="DL41" s="35">
        <f t="shared" si="146"/>
        <v>23</v>
      </c>
      <c r="DM41" s="14">
        <f t="shared" si="147"/>
        <v>1.5972222222222221E-2</v>
      </c>
      <c r="DN41" s="50">
        <f t="shared" si="57"/>
        <v>384</v>
      </c>
      <c r="DO41" s="44">
        <f t="shared" si="58"/>
        <v>0</v>
      </c>
      <c r="DP41" s="14">
        <f t="shared" si="59"/>
        <v>0</v>
      </c>
      <c r="DQ41" s="50">
        <f t="shared" si="148"/>
        <v>15945</v>
      </c>
      <c r="DR41" s="35">
        <f t="shared" si="149"/>
        <v>70</v>
      </c>
      <c r="DS41" s="14">
        <f t="shared" si="150"/>
        <v>4.3900909375979933E-3</v>
      </c>
      <c r="DU41" s="77" t="s">
        <v>6</v>
      </c>
      <c r="DV41" s="75">
        <f t="shared" si="61"/>
        <v>6.7081935793004309E-3</v>
      </c>
      <c r="DW41" s="74"/>
      <c r="DX41" s="51" t="str">
        <f t="shared" si="62"/>
        <v>守口市</v>
      </c>
      <c r="DY41" s="43">
        <f t="shared" si="86"/>
        <v>4.5578052414760274E-3</v>
      </c>
      <c r="DZ41" s="43">
        <f t="shared" si="87"/>
        <v>5.0000000000000001E-3</v>
      </c>
      <c r="EA41" s="43">
        <f t="shared" si="0"/>
        <v>2.5520667183156361E-3</v>
      </c>
      <c r="EB41" s="43">
        <f t="shared" si="63"/>
        <v>3.0000000000000001E-3</v>
      </c>
      <c r="EC41" s="92">
        <f t="shared" si="64"/>
        <v>0.2</v>
      </c>
      <c r="ED41" s="74"/>
      <c r="EE41" s="34" t="s">
        <v>6</v>
      </c>
      <c r="EF41" s="43">
        <f t="shared" si="65"/>
        <v>3.9011703511053317E-3</v>
      </c>
      <c r="EG41" s="43">
        <f t="shared" si="66"/>
        <v>4.0000000000000001E-3</v>
      </c>
      <c r="EH41" s="43">
        <f t="shared" si="67"/>
        <v>7.2815533980582527E-3</v>
      </c>
      <c r="EI41" s="43">
        <f t="shared" si="68"/>
        <v>7.0000000000000001E-3</v>
      </c>
      <c r="EJ41" s="43">
        <f t="shared" si="69"/>
        <v>6.8493150684931503E-2</v>
      </c>
      <c r="EK41" s="43">
        <f t="shared" si="70"/>
        <v>6.8000000000000005E-2</v>
      </c>
      <c r="EM41" s="43">
        <f t="shared" si="151"/>
        <v>8.6223911663936698E-3</v>
      </c>
      <c r="EN41" s="43">
        <f t="shared" si="72"/>
        <v>8.9999999999999993E-3</v>
      </c>
      <c r="EO41" s="43">
        <f t="shared" si="73"/>
        <v>6.0169242942253792E-3</v>
      </c>
      <c r="EP41" s="43">
        <f t="shared" si="74"/>
        <v>6.0000000000000001E-3</v>
      </c>
      <c r="EQ41" s="92">
        <f t="shared" si="75"/>
        <v>0.29999999999999993</v>
      </c>
      <c r="ER41" s="43">
        <f t="shared" si="152"/>
        <v>4.5434080562951271E-3</v>
      </c>
      <c r="ES41" s="43">
        <f t="shared" si="77"/>
        <v>5.0000000000000001E-3</v>
      </c>
      <c r="ET41" s="43">
        <f t="shared" si="78"/>
        <v>1.6994682078983928E-2</v>
      </c>
      <c r="EU41" s="43">
        <f t="shared" si="79"/>
        <v>1.7000000000000001E-2</v>
      </c>
      <c r="EV41" s="43">
        <f t="shared" si="153"/>
        <v>2.9811388691793662E-2</v>
      </c>
      <c r="EW41" s="43">
        <f t="shared" si="81"/>
        <v>0.03</v>
      </c>
      <c r="EX41" s="36">
        <v>0</v>
      </c>
    </row>
    <row r="42" spans="2:154" s="13" customFormat="1" ht="13.5" customHeight="1">
      <c r="B42" s="52">
        <v>37</v>
      </c>
      <c r="C42" s="12" t="s">
        <v>3</v>
      </c>
      <c r="D42" s="50">
        <v>20</v>
      </c>
      <c r="E42" s="44">
        <v>0</v>
      </c>
      <c r="F42" s="14">
        <f t="shared" si="121"/>
        <v>0</v>
      </c>
      <c r="G42" s="50">
        <v>2</v>
      </c>
      <c r="H42" s="44">
        <v>0</v>
      </c>
      <c r="I42" s="14">
        <f t="shared" si="2"/>
        <v>0</v>
      </c>
      <c r="J42" s="50">
        <v>0</v>
      </c>
      <c r="K42" s="44">
        <v>0</v>
      </c>
      <c r="L42" s="14" t="str">
        <f t="shared" si="122"/>
        <v>-</v>
      </c>
      <c r="M42" s="50">
        <v>0</v>
      </c>
      <c r="N42" s="44">
        <v>0</v>
      </c>
      <c r="O42" s="14" t="str">
        <f t="shared" si="4"/>
        <v>-</v>
      </c>
      <c r="P42" s="50">
        <f t="shared" si="5"/>
        <v>22</v>
      </c>
      <c r="Q42" s="44">
        <f t="shared" si="6"/>
        <v>0</v>
      </c>
      <c r="R42" s="14">
        <f t="shared" si="123"/>
        <v>0</v>
      </c>
      <c r="S42" s="50">
        <v>81</v>
      </c>
      <c r="T42" s="44">
        <v>1</v>
      </c>
      <c r="U42" s="14">
        <f t="shared" si="124"/>
        <v>1.2345679012345678E-2</v>
      </c>
      <c r="V42" s="50">
        <v>4</v>
      </c>
      <c r="W42" s="44">
        <v>0</v>
      </c>
      <c r="X42" s="14">
        <f t="shared" si="9"/>
        <v>0</v>
      </c>
      <c r="Y42" s="50">
        <v>2</v>
      </c>
      <c r="Z42" s="35">
        <v>0</v>
      </c>
      <c r="AA42" s="14">
        <f t="shared" si="125"/>
        <v>0</v>
      </c>
      <c r="AB42" s="50">
        <v>1</v>
      </c>
      <c r="AC42" s="44">
        <v>0</v>
      </c>
      <c r="AD42" s="14">
        <f t="shared" si="11"/>
        <v>0</v>
      </c>
      <c r="AE42" s="50">
        <f t="shared" si="12"/>
        <v>88</v>
      </c>
      <c r="AF42" s="35">
        <f t="shared" si="13"/>
        <v>1</v>
      </c>
      <c r="AG42" s="14">
        <f t="shared" si="126"/>
        <v>1.1363636363636364E-2</v>
      </c>
      <c r="AH42" s="50">
        <v>11611</v>
      </c>
      <c r="AI42" s="44">
        <v>46</v>
      </c>
      <c r="AJ42" s="14">
        <f t="shared" si="127"/>
        <v>3.9617603996210489E-3</v>
      </c>
      <c r="AK42" s="50">
        <v>4703</v>
      </c>
      <c r="AL42" s="44">
        <v>60</v>
      </c>
      <c r="AM42" s="14">
        <f t="shared" si="16"/>
        <v>1.2757814161173719E-2</v>
      </c>
      <c r="AN42" s="50">
        <v>2149</v>
      </c>
      <c r="AO42" s="44">
        <v>61</v>
      </c>
      <c r="AP42" s="14">
        <f t="shared" si="128"/>
        <v>2.8385295486272687E-2</v>
      </c>
      <c r="AQ42" s="50">
        <v>104</v>
      </c>
      <c r="AR42" s="44">
        <v>0</v>
      </c>
      <c r="AS42" s="14">
        <f t="shared" si="18"/>
        <v>0</v>
      </c>
      <c r="AT42" s="50">
        <f t="shared" si="19"/>
        <v>18567</v>
      </c>
      <c r="AU42" s="35">
        <f t="shared" si="20"/>
        <v>167</v>
      </c>
      <c r="AV42" s="14">
        <f t="shared" si="129"/>
        <v>8.9944525232940158E-3</v>
      </c>
      <c r="AW42" s="50">
        <v>9682</v>
      </c>
      <c r="AX42" s="44">
        <v>19</v>
      </c>
      <c r="AY42" s="14">
        <f t="shared" si="130"/>
        <v>1.9624044618880396E-3</v>
      </c>
      <c r="AZ42" s="50">
        <v>3558</v>
      </c>
      <c r="BA42" s="44">
        <v>31</v>
      </c>
      <c r="BB42" s="14">
        <f t="shared" si="23"/>
        <v>8.7127599775154579E-3</v>
      </c>
      <c r="BC42" s="50">
        <v>1303</v>
      </c>
      <c r="BD42" s="35">
        <v>23</v>
      </c>
      <c r="BE42" s="14">
        <f t="shared" si="131"/>
        <v>1.7651573292402148E-2</v>
      </c>
      <c r="BF42" s="50">
        <v>229</v>
      </c>
      <c r="BG42" s="44">
        <v>0</v>
      </c>
      <c r="BH42" s="14">
        <f t="shared" si="25"/>
        <v>0</v>
      </c>
      <c r="BI42" s="50">
        <f t="shared" si="26"/>
        <v>14772</v>
      </c>
      <c r="BJ42" s="35">
        <f t="shared" si="27"/>
        <v>73</v>
      </c>
      <c r="BK42" s="14">
        <f t="shared" si="132"/>
        <v>4.941781749255348E-3</v>
      </c>
      <c r="BL42" s="50">
        <v>6622</v>
      </c>
      <c r="BM42" s="44">
        <v>7</v>
      </c>
      <c r="BN42" s="14">
        <f t="shared" si="133"/>
        <v>1.0570824524312897E-3</v>
      </c>
      <c r="BO42" s="50">
        <v>2269</v>
      </c>
      <c r="BP42" s="44">
        <v>6</v>
      </c>
      <c r="BQ42" s="14">
        <f t="shared" si="30"/>
        <v>2.644336712208021E-3</v>
      </c>
      <c r="BR42" s="50">
        <v>736</v>
      </c>
      <c r="BS42" s="35">
        <v>9</v>
      </c>
      <c r="BT42" s="14">
        <f t="shared" si="134"/>
        <v>1.2228260869565218E-2</v>
      </c>
      <c r="BU42" s="50">
        <v>298</v>
      </c>
      <c r="BV42" s="44">
        <v>0</v>
      </c>
      <c r="BW42" s="14">
        <f t="shared" si="32"/>
        <v>0</v>
      </c>
      <c r="BX42" s="50">
        <f t="shared" si="33"/>
        <v>9925</v>
      </c>
      <c r="BY42" s="35">
        <f t="shared" si="34"/>
        <v>22</v>
      </c>
      <c r="BZ42" s="14">
        <f t="shared" si="135"/>
        <v>2.2166246851385392E-3</v>
      </c>
      <c r="CA42" s="50">
        <v>3008</v>
      </c>
      <c r="CB42" s="44">
        <v>1</v>
      </c>
      <c r="CC42" s="14">
        <f t="shared" si="136"/>
        <v>3.3244680851063829E-4</v>
      </c>
      <c r="CD42" s="50">
        <v>882</v>
      </c>
      <c r="CE42" s="44">
        <v>0</v>
      </c>
      <c r="CF42" s="14">
        <f t="shared" si="37"/>
        <v>0</v>
      </c>
      <c r="CG42" s="50">
        <v>317</v>
      </c>
      <c r="CH42" s="35">
        <v>1</v>
      </c>
      <c r="CI42" s="14">
        <f t="shared" si="137"/>
        <v>3.1545741324921135E-3</v>
      </c>
      <c r="CJ42" s="50">
        <v>337</v>
      </c>
      <c r="CK42" s="44">
        <v>0</v>
      </c>
      <c r="CL42" s="14">
        <f t="shared" si="39"/>
        <v>0</v>
      </c>
      <c r="CM42" s="50">
        <f t="shared" si="40"/>
        <v>4544</v>
      </c>
      <c r="CN42" s="35">
        <f t="shared" si="41"/>
        <v>2</v>
      </c>
      <c r="CO42" s="14">
        <f t="shared" si="138"/>
        <v>4.4014084507042255E-4</v>
      </c>
      <c r="CP42" s="50">
        <v>970</v>
      </c>
      <c r="CQ42" s="44">
        <v>0</v>
      </c>
      <c r="CR42" s="14">
        <f t="shared" si="139"/>
        <v>0</v>
      </c>
      <c r="CS42" s="50">
        <v>233</v>
      </c>
      <c r="CT42" s="44">
        <v>0</v>
      </c>
      <c r="CU42" s="14">
        <f t="shared" si="44"/>
        <v>0</v>
      </c>
      <c r="CV42" s="50">
        <v>83</v>
      </c>
      <c r="CW42" s="35">
        <v>0</v>
      </c>
      <c r="CX42" s="14">
        <f t="shared" si="140"/>
        <v>0</v>
      </c>
      <c r="CY42" s="50">
        <v>238</v>
      </c>
      <c r="CZ42" s="44">
        <v>0</v>
      </c>
      <c r="DA42" s="14">
        <f t="shared" si="46"/>
        <v>0</v>
      </c>
      <c r="DB42" s="50">
        <f t="shared" si="47"/>
        <v>1524</v>
      </c>
      <c r="DC42" s="35">
        <f t="shared" si="48"/>
        <v>0</v>
      </c>
      <c r="DD42" s="14">
        <f t="shared" si="141"/>
        <v>0</v>
      </c>
      <c r="DE42" s="50">
        <f t="shared" si="142"/>
        <v>31994</v>
      </c>
      <c r="DF42" s="44">
        <f t="shared" si="143"/>
        <v>74</v>
      </c>
      <c r="DG42" s="14">
        <f t="shared" si="144"/>
        <v>2.3129336750640746E-3</v>
      </c>
      <c r="DH42" s="50">
        <f t="shared" si="52"/>
        <v>11651</v>
      </c>
      <c r="DI42" s="44">
        <f t="shared" si="53"/>
        <v>97</v>
      </c>
      <c r="DJ42" s="14">
        <f t="shared" si="83"/>
        <v>8.3254656252682181E-3</v>
      </c>
      <c r="DK42" s="50">
        <f t="shared" si="145"/>
        <v>4590</v>
      </c>
      <c r="DL42" s="35">
        <f t="shared" si="146"/>
        <v>94</v>
      </c>
      <c r="DM42" s="14">
        <f t="shared" si="147"/>
        <v>2.0479302832244008E-2</v>
      </c>
      <c r="DN42" s="50">
        <f t="shared" si="57"/>
        <v>1207</v>
      </c>
      <c r="DO42" s="44">
        <f t="shared" si="58"/>
        <v>0</v>
      </c>
      <c r="DP42" s="14">
        <f t="shared" si="59"/>
        <v>0</v>
      </c>
      <c r="DQ42" s="50">
        <f t="shared" si="148"/>
        <v>49442</v>
      </c>
      <c r="DR42" s="35">
        <f t="shared" si="149"/>
        <v>265</v>
      </c>
      <c r="DS42" s="14">
        <f t="shared" si="150"/>
        <v>5.359815541442498E-3</v>
      </c>
      <c r="DU42" s="77" t="s">
        <v>46</v>
      </c>
      <c r="DV42" s="75">
        <f t="shared" si="61"/>
        <v>4.3875685557586835E-3</v>
      </c>
      <c r="DW42" s="74"/>
      <c r="DX42" s="51" t="str">
        <f t="shared" si="62"/>
        <v>池田市</v>
      </c>
      <c r="DY42" s="43">
        <f t="shared" si="86"/>
        <v>4.3900909375979933E-3</v>
      </c>
      <c r="DZ42" s="43">
        <f t="shared" si="87"/>
        <v>4.0000000000000001E-3</v>
      </c>
      <c r="EA42" s="43">
        <f t="shared" si="0"/>
        <v>4.032782620007805E-3</v>
      </c>
      <c r="EB42" s="43">
        <f t="shared" si="63"/>
        <v>4.0000000000000001E-3</v>
      </c>
      <c r="EC42" s="92">
        <f t="shared" si="64"/>
        <v>0</v>
      </c>
      <c r="ED42" s="74"/>
      <c r="EE42" s="34" t="s">
        <v>46</v>
      </c>
      <c r="EF42" s="43">
        <f t="shared" si="65"/>
        <v>1.9445794846864365E-3</v>
      </c>
      <c r="EG42" s="43">
        <f t="shared" si="66"/>
        <v>2E-3</v>
      </c>
      <c r="EH42" s="43">
        <f t="shared" si="67"/>
        <v>1.9178082191780823E-2</v>
      </c>
      <c r="EI42" s="43">
        <f t="shared" si="68"/>
        <v>1.9E-2</v>
      </c>
      <c r="EJ42" s="43">
        <f t="shared" si="69"/>
        <v>7.246376811594203E-3</v>
      </c>
      <c r="EK42" s="43">
        <f t="shared" si="70"/>
        <v>7.0000000000000001E-3</v>
      </c>
      <c r="EM42" s="43">
        <f t="shared" si="151"/>
        <v>8.6223911663936698E-3</v>
      </c>
      <c r="EN42" s="43">
        <f t="shared" si="72"/>
        <v>8.9999999999999993E-3</v>
      </c>
      <c r="EO42" s="43">
        <f t="shared" si="73"/>
        <v>6.0169242942253792E-3</v>
      </c>
      <c r="EP42" s="43">
        <f t="shared" si="74"/>
        <v>6.0000000000000001E-3</v>
      </c>
      <c r="EQ42" s="92">
        <f t="shared" si="75"/>
        <v>0.29999999999999993</v>
      </c>
      <c r="ER42" s="43">
        <f t="shared" si="152"/>
        <v>4.5434080562951271E-3</v>
      </c>
      <c r="ES42" s="43">
        <f t="shared" si="77"/>
        <v>5.0000000000000001E-3</v>
      </c>
      <c r="ET42" s="43">
        <f t="shared" si="78"/>
        <v>1.6994682078983928E-2</v>
      </c>
      <c r="EU42" s="43">
        <f t="shared" si="79"/>
        <v>1.7000000000000001E-2</v>
      </c>
      <c r="EV42" s="43">
        <f t="shared" si="153"/>
        <v>2.9811388691793662E-2</v>
      </c>
      <c r="EW42" s="43">
        <f t="shared" si="81"/>
        <v>0.03</v>
      </c>
      <c r="EX42" s="36">
        <v>0</v>
      </c>
    </row>
    <row r="43" spans="2:154" s="13" customFormat="1" ht="13.5" customHeight="1">
      <c r="B43" s="52">
        <v>38</v>
      </c>
      <c r="C43" s="34" t="s">
        <v>39</v>
      </c>
      <c r="D43" s="50">
        <v>11</v>
      </c>
      <c r="E43" s="44">
        <v>0</v>
      </c>
      <c r="F43" s="14">
        <f t="shared" si="121"/>
        <v>0</v>
      </c>
      <c r="G43" s="50">
        <v>2</v>
      </c>
      <c r="H43" s="44">
        <v>0</v>
      </c>
      <c r="I43" s="14">
        <f t="shared" si="2"/>
        <v>0</v>
      </c>
      <c r="J43" s="50">
        <v>0</v>
      </c>
      <c r="K43" s="44">
        <v>0</v>
      </c>
      <c r="L43" s="14" t="str">
        <f t="shared" si="122"/>
        <v>-</v>
      </c>
      <c r="M43" s="50">
        <v>0</v>
      </c>
      <c r="N43" s="44">
        <v>0</v>
      </c>
      <c r="O43" s="14" t="str">
        <f t="shared" si="4"/>
        <v>-</v>
      </c>
      <c r="P43" s="50">
        <f t="shared" si="5"/>
        <v>13</v>
      </c>
      <c r="Q43" s="44">
        <f t="shared" si="6"/>
        <v>0</v>
      </c>
      <c r="R43" s="14">
        <f t="shared" si="123"/>
        <v>0</v>
      </c>
      <c r="S43" s="50">
        <v>31</v>
      </c>
      <c r="T43" s="44">
        <v>0</v>
      </c>
      <c r="U43" s="14">
        <f t="shared" si="124"/>
        <v>0</v>
      </c>
      <c r="V43" s="50">
        <v>4</v>
      </c>
      <c r="W43" s="44">
        <v>0</v>
      </c>
      <c r="X43" s="14">
        <f t="shared" si="9"/>
        <v>0</v>
      </c>
      <c r="Y43" s="50">
        <v>0</v>
      </c>
      <c r="Z43" s="35">
        <v>0</v>
      </c>
      <c r="AA43" s="14" t="str">
        <f t="shared" si="125"/>
        <v>-</v>
      </c>
      <c r="AB43" s="50">
        <v>3</v>
      </c>
      <c r="AC43" s="44">
        <v>0</v>
      </c>
      <c r="AD43" s="14">
        <f t="shared" si="11"/>
        <v>0</v>
      </c>
      <c r="AE43" s="50">
        <f t="shared" si="12"/>
        <v>38</v>
      </c>
      <c r="AF43" s="35">
        <f t="shared" si="13"/>
        <v>0</v>
      </c>
      <c r="AG43" s="14">
        <f t="shared" si="126"/>
        <v>0</v>
      </c>
      <c r="AH43" s="50">
        <v>2888</v>
      </c>
      <c r="AI43" s="44">
        <v>22</v>
      </c>
      <c r="AJ43" s="14">
        <f t="shared" si="127"/>
        <v>7.6177285318559558E-3</v>
      </c>
      <c r="AK43" s="50">
        <v>663</v>
      </c>
      <c r="AL43" s="44">
        <v>14</v>
      </c>
      <c r="AM43" s="14">
        <f t="shared" si="16"/>
        <v>2.1116138763197588E-2</v>
      </c>
      <c r="AN43" s="50">
        <v>307</v>
      </c>
      <c r="AO43" s="44">
        <v>12</v>
      </c>
      <c r="AP43" s="14">
        <f t="shared" si="128"/>
        <v>3.9087947882736153E-2</v>
      </c>
      <c r="AQ43" s="50">
        <v>29</v>
      </c>
      <c r="AR43" s="44">
        <v>0</v>
      </c>
      <c r="AS43" s="14">
        <f t="shared" si="18"/>
        <v>0</v>
      </c>
      <c r="AT43" s="50">
        <f t="shared" si="19"/>
        <v>3887</v>
      </c>
      <c r="AU43" s="35">
        <f t="shared" si="20"/>
        <v>48</v>
      </c>
      <c r="AV43" s="14">
        <f t="shared" si="129"/>
        <v>1.2348855158219707E-2</v>
      </c>
      <c r="AW43" s="50">
        <v>2367</v>
      </c>
      <c r="AX43" s="44">
        <v>15</v>
      </c>
      <c r="AY43" s="14">
        <f t="shared" si="130"/>
        <v>6.3371356147021544E-3</v>
      </c>
      <c r="AZ43" s="50">
        <v>500</v>
      </c>
      <c r="BA43" s="44">
        <v>13</v>
      </c>
      <c r="BB43" s="14">
        <f t="shared" si="23"/>
        <v>2.5999999999999999E-2</v>
      </c>
      <c r="BC43" s="50">
        <v>153</v>
      </c>
      <c r="BD43" s="35">
        <v>9</v>
      </c>
      <c r="BE43" s="14">
        <f t="shared" si="131"/>
        <v>5.8823529411764705E-2</v>
      </c>
      <c r="BF43" s="50">
        <v>61</v>
      </c>
      <c r="BG43" s="44">
        <v>0</v>
      </c>
      <c r="BH43" s="14">
        <f t="shared" si="25"/>
        <v>0</v>
      </c>
      <c r="BI43" s="50">
        <f t="shared" si="26"/>
        <v>3081</v>
      </c>
      <c r="BJ43" s="35">
        <f t="shared" si="27"/>
        <v>37</v>
      </c>
      <c r="BK43" s="14">
        <f t="shared" si="132"/>
        <v>1.2009087958455048E-2</v>
      </c>
      <c r="BL43" s="50">
        <v>1504</v>
      </c>
      <c r="BM43" s="44">
        <v>0</v>
      </c>
      <c r="BN43" s="14">
        <f t="shared" si="133"/>
        <v>0</v>
      </c>
      <c r="BO43" s="50">
        <v>315</v>
      </c>
      <c r="BP43" s="44">
        <v>4</v>
      </c>
      <c r="BQ43" s="14">
        <f t="shared" si="30"/>
        <v>1.2698412698412698E-2</v>
      </c>
      <c r="BR43" s="50">
        <v>71</v>
      </c>
      <c r="BS43" s="35">
        <v>0</v>
      </c>
      <c r="BT43" s="14">
        <f t="shared" si="134"/>
        <v>0</v>
      </c>
      <c r="BU43" s="50">
        <v>112</v>
      </c>
      <c r="BV43" s="44">
        <v>0</v>
      </c>
      <c r="BW43" s="14">
        <f t="shared" si="32"/>
        <v>0</v>
      </c>
      <c r="BX43" s="50">
        <f t="shared" si="33"/>
        <v>2002</v>
      </c>
      <c r="BY43" s="35">
        <f t="shared" si="34"/>
        <v>4</v>
      </c>
      <c r="BZ43" s="14">
        <f t="shared" si="135"/>
        <v>1.998001998001998E-3</v>
      </c>
      <c r="CA43" s="50">
        <v>633</v>
      </c>
      <c r="CB43" s="44">
        <v>0</v>
      </c>
      <c r="CC43" s="14">
        <f t="shared" si="136"/>
        <v>0</v>
      </c>
      <c r="CD43" s="50">
        <v>139</v>
      </c>
      <c r="CE43" s="44">
        <v>0</v>
      </c>
      <c r="CF43" s="14">
        <f t="shared" si="37"/>
        <v>0</v>
      </c>
      <c r="CG43" s="50">
        <v>23</v>
      </c>
      <c r="CH43" s="35">
        <v>0</v>
      </c>
      <c r="CI43" s="14">
        <f t="shared" si="137"/>
        <v>0</v>
      </c>
      <c r="CJ43" s="50">
        <v>90</v>
      </c>
      <c r="CK43" s="44">
        <v>0</v>
      </c>
      <c r="CL43" s="14">
        <f t="shared" si="39"/>
        <v>0</v>
      </c>
      <c r="CM43" s="50">
        <f t="shared" si="40"/>
        <v>885</v>
      </c>
      <c r="CN43" s="35">
        <f t="shared" si="41"/>
        <v>0</v>
      </c>
      <c r="CO43" s="14">
        <f t="shared" si="138"/>
        <v>0</v>
      </c>
      <c r="CP43" s="50">
        <v>195</v>
      </c>
      <c r="CQ43" s="44">
        <v>0</v>
      </c>
      <c r="CR43" s="14">
        <f t="shared" si="139"/>
        <v>0</v>
      </c>
      <c r="CS43" s="50">
        <v>22</v>
      </c>
      <c r="CT43" s="44">
        <v>0</v>
      </c>
      <c r="CU43" s="14">
        <f t="shared" si="44"/>
        <v>0</v>
      </c>
      <c r="CV43" s="50">
        <v>11</v>
      </c>
      <c r="CW43" s="35">
        <v>0</v>
      </c>
      <c r="CX43" s="14">
        <f t="shared" si="140"/>
        <v>0</v>
      </c>
      <c r="CY43" s="50">
        <v>63</v>
      </c>
      <c r="CZ43" s="44">
        <v>0</v>
      </c>
      <c r="DA43" s="14">
        <f t="shared" si="46"/>
        <v>0</v>
      </c>
      <c r="DB43" s="50">
        <f t="shared" si="47"/>
        <v>291</v>
      </c>
      <c r="DC43" s="35">
        <f t="shared" si="48"/>
        <v>0</v>
      </c>
      <c r="DD43" s="14">
        <f t="shared" si="141"/>
        <v>0</v>
      </c>
      <c r="DE43" s="50">
        <f t="shared" si="142"/>
        <v>7629</v>
      </c>
      <c r="DF43" s="44">
        <f t="shared" si="143"/>
        <v>37</v>
      </c>
      <c r="DG43" s="14">
        <f t="shared" si="144"/>
        <v>4.8499147987940755E-3</v>
      </c>
      <c r="DH43" s="50">
        <f t="shared" si="52"/>
        <v>1645</v>
      </c>
      <c r="DI43" s="44">
        <f t="shared" si="53"/>
        <v>31</v>
      </c>
      <c r="DJ43" s="14">
        <f t="shared" si="83"/>
        <v>1.8844984802431609E-2</v>
      </c>
      <c r="DK43" s="50">
        <f t="shared" si="145"/>
        <v>565</v>
      </c>
      <c r="DL43" s="35">
        <f t="shared" si="146"/>
        <v>21</v>
      </c>
      <c r="DM43" s="14">
        <f t="shared" si="147"/>
        <v>3.7168141592920353E-2</v>
      </c>
      <c r="DN43" s="50">
        <f t="shared" si="57"/>
        <v>358</v>
      </c>
      <c r="DO43" s="44">
        <f t="shared" si="58"/>
        <v>0</v>
      </c>
      <c r="DP43" s="14">
        <f t="shared" si="59"/>
        <v>0</v>
      </c>
      <c r="DQ43" s="50">
        <f t="shared" si="148"/>
        <v>10197</v>
      </c>
      <c r="DR43" s="35">
        <f t="shared" si="149"/>
        <v>89</v>
      </c>
      <c r="DS43" s="14">
        <f t="shared" si="150"/>
        <v>8.7280572717465914E-3</v>
      </c>
      <c r="DU43" s="77" t="s">
        <v>47</v>
      </c>
      <c r="DV43" s="75">
        <f t="shared" si="61"/>
        <v>2.1251300341804131E-2</v>
      </c>
      <c r="DW43" s="74"/>
      <c r="DX43" s="51" t="str">
        <f t="shared" si="62"/>
        <v>忠岡町</v>
      </c>
      <c r="DY43" s="43">
        <f t="shared" si="86"/>
        <v>4.3875685557586835E-3</v>
      </c>
      <c r="DZ43" s="43">
        <f t="shared" si="87"/>
        <v>4.0000000000000001E-3</v>
      </c>
      <c r="EA43" s="43">
        <f t="shared" si="0"/>
        <v>1.8775816748028539E-3</v>
      </c>
      <c r="EB43" s="43">
        <f t="shared" si="63"/>
        <v>2E-3</v>
      </c>
      <c r="EC43" s="92">
        <f t="shared" si="64"/>
        <v>0.2</v>
      </c>
      <c r="ED43" s="74"/>
      <c r="EE43" s="34" t="s">
        <v>47</v>
      </c>
      <c r="EF43" s="43">
        <f t="shared" si="65"/>
        <v>1.3973405454135676E-2</v>
      </c>
      <c r="EG43" s="43">
        <f t="shared" si="66"/>
        <v>1.4E-2</v>
      </c>
      <c r="EH43" s="43">
        <f t="shared" si="67"/>
        <v>3.0267753201396973E-2</v>
      </c>
      <c r="EI43" s="43">
        <f t="shared" si="68"/>
        <v>0.03</v>
      </c>
      <c r="EJ43" s="43">
        <f t="shared" si="69"/>
        <v>7.0388349514563103E-2</v>
      </c>
      <c r="EK43" s="43">
        <f t="shared" si="70"/>
        <v>7.0000000000000007E-2</v>
      </c>
      <c r="EM43" s="43">
        <f t="shared" si="151"/>
        <v>8.6223911663936698E-3</v>
      </c>
      <c r="EN43" s="43">
        <f t="shared" si="72"/>
        <v>8.9999999999999993E-3</v>
      </c>
      <c r="EO43" s="43">
        <f t="shared" si="73"/>
        <v>6.0169242942253792E-3</v>
      </c>
      <c r="EP43" s="43">
        <f t="shared" si="74"/>
        <v>6.0000000000000001E-3</v>
      </c>
      <c r="EQ43" s="92">
        <f t="shared" si="75"/>
        <v>0.29999999999999993</v>
      </c>
      <c r="ER43" s="43">
        <f t="shared" si="152"/>
        <v>4.5434080562951271E-3</v>
      </c>
      <c r="ES43" s="43">
        <f t="shared" si="77"/>
        <v>5.0000000000000001E-3</v>
      </c>
      <c r="ET43" s="43">
        <f t="shared" si="78"/>
        <v>1.6994682078983928E-2</v>
      </c>
      <c r="EU43" s="43">
        <f t="shared" si="79"/>
        <v>1.7000000000000001E-2</v>
      </c>
      <c r="EV43" s="43">
        <f t="shared" si="153"/>
        <v>2.9811388691793662E-2</v>
      </c>
      <c r="EW43" s="43">
        <f t="shared" si="81"/>
        <v>0.03</v>
      </c>
      <c r="EX43" s="36">
        <v>0</v>
      </c>
    </row>
    <row r="44" spans="2:154" s="13" customFormat="1" ht="13.5" customHeight="1">
      <c r="B44" s="52">
        <v>39</v>
      </c>
      <c r="C44" s="34" t="s">
        <v>7</v>
      </c>
      <c r="D44" s="50">
        <v>28</v>
      </c>
      <c r="E44" s="44">
        <v>0</v>
      </c>
      <c r="F44" s="14">
        <f t="shared" si="121"/>
        <v>0</v>
      </c>
      <c r="G44" s="50">
        <v>4</v>
      </c>
      <c r="H44" s="44">
        <v>0</v>
      </c>
      <c r="I44" s="14">
        <f t="shared" si="2"/>
        <v>0</v>
      </c>
      <c r="J44" s="50">
        <v>1</v>
      </c>
      <c r="K44" s="44">
        <v>0</v>
      </c>
      <c r="L44" s="14">
        <f t="shared" si="122"/>
        <v>0</v>
      </c>
      <c r="M44" s="50">
        <v>0</v>
      </c>
      <c r="N44" s="44">
        <v>0</v>
      </c>
      <c r="O44" s="14" t="str">
        <f t="shared" si="4"/>
        <v>-</v>
      </c>
      <c r="P44" s="50">
        <f t="shared" si="5"/>
        <v>33</v>
      </c>
      <c r="Q44" s="44">
        <f t="shared" si="6"/>
        <v>0</v>
      </c>
      <c r="R44" s="14">
        <f t="shared" si="123"/>
        <v>0</v>
      </c>
      <c r="S44" s="50">
        <v>117</v>
      </c>
      <c r="T44" s="44">
        <v>0</v>
      </c>
      <c r="U44" s="14">
        <f t="shared" si="124"/>
        <v>0</v>
      </c>
      <c r="V44" s="50">
        <v>7</v>
      </c>
      <c r="W44" s="44">
        <v>0</v>
      </c>
      <c r="X44" s="14">
        <f t="shared" si="9"/>
        <v>0</v>
      </c>
      <c r="Y44" s="50">
        <v>0</v>
      </c>
      <c r="Z44" s="35">
        <v>0</v>
      </c>
      <c r="AA44" s="14" t="str">
        <f t="shared" si="125"/>
        <v>-</v>
      </c>
      <c r="AB44" s="50">
        <v>5</v>
      </c>
      <c r="AC44" s="44">
        <v>0</v>
      </c>
      <c r="AD44" s="14">
        <f t="shared" si="11"/>
        <v>0</v>
      </c>
      <c r="AE44" s="50">
        <f t="shared" si="12"/>
        <v>129</v>
      </c>
      <c r="AF44" s="35">
        <f t="shared" si="13"/>
        <v>0</v>
      </c>
      <c r="AG44" s="14">
        <f t="shared" si="126"/>
        <v>0</v>
      </c>
      <c r="AH44" s="50">
        <v>14080</v>
      </c>
      <c r="AI44" s="44">
        <v>113</v>
      </c>
      <c r="AJ44" s="14">
        <f t="shared" si="127"/>
        <v>8.0255681818181823E-3</v>
      </c>
      <c r="AK44" s="50">
        <v>5792</v>
      </c>
      <c r="AL44" s="44">
        <v>153</v>
      </c>
      <c r="AM44" s="14">
        <f t="shared" si="16"/>
        <v>2.641574585635359E-2</v>
      </c>
      <c r="AN44" s="50">
        <v>2092</v>
      </c>
      <c r="AO44" s="44">
        <v>79</v>
      </c>
      <c r="AP44" s="14">
        <f t="shared" si="128"/>
        <v>3.7762906309751432E-2</v>
      </c>
      <c r="AQ44" s="50">
        <v>83</v>
      </c>
      <c r="AR44" s="44">
        <v>1</v>
      </c>
      <c r="AS44" s="14">
        <f t="shared" si="18"/>
        <v>1.2048192771084338E-2</v>
      </c>
      <c r="AT44" s="50">
        <f t="shared" si="19"/>
        <v>22047</v>
      </c>
      <c r="AU44" s="35">
        <f t="shared" si="20"/>
        <v>346</v>
      </c>
      <c r="AV44" s="14">
        <f t="shared" si="129"/>
        <v>1.5693745180750215E-2</v>
      </c>
      <c r="AW44" s="50">
        <v>11828</v>
      </c>
      <c r="AX44" s="44">
        <v>52</v>
      </c>
      <c r="AY44" s="14">
        <f t="shared" si="130"/>
        <v>4.39634764964491E-3</v>
      </c>
      <c r="AZ44" s="50">
        <v>5080</v>
      </c>
      <c r="BA44" s="44">
        <v>88</v>
      </c>
      <c r="BB44" s="14">
        <f t="shared" si="23"/>
        <v>1.7322834645669291E-2</v>
      </c>
      <c r="BC44" s="50">
        <v>1392</v>
      </c>
      <c r="BD44" s="35">
        <v>60</v>
      </c>
      <c r="BE44" s="14">
        <f t="shared" si="131"/>
        <v>4.3103448275862072E-2</v>
      </c>
      <c r="BF44" s="50">
        <v>225</v>
      </c>
      <c r="BG44" s="44">
        <v>1</v>
      </c>
      <c r="BH44" s="14">
        <f t="shared" si="25"/>
        <v>4.4444444444444444E-3</v>
      </c>
      <c r="BI44" s="50">
        <f t="shared" si="26"/>
        <v>18525</v>
      </c>
      <c r="BJ44" s="35">
        <f t="shared" si="27"/>
        <v>201</v>
      </c>
      <c r="BK44" s="14">
        <f t="shared" si="132"/>
        <v>1.0850202429149797E-2</v>
      </c>
      <c r="BL44" s="50">
        <v>7201</v>
      </c>
      <c r="BM44" s="44">
        <v>7</v>
      </c>
      <c r="BN44" s="14">
        <f t="shared" si="133"/>
        <v>9.7208721010970704E-4</v>
      </c>
      <c r="BO44" s="50">
        <v>2982</v>
      </c>
      <c r="BP44" s="44">
        <v>23</v>
      </c>
      <c r="BQ44" s="14">
        <f t="shared" si="30"/>
        <v>7.7129443326626424E-3</v>
      </c>
      <c r="BR44" s="50">
        <v>796</v>
      </c>
      <c r="BS44" s="35">
        <v>20</v>
      </c>
      <c r="BT44" s="14">
        <f t="shared" si="134"/>
        <v>2.5125628140703519E-2</v>
      </c>
      <c r="BU44" s="50">
        <v>241</v>
      </c>
      <c r="BV44" s="44">
        <v>0</v>
      </c>
      <c r="BW44" s="14">
        <f t="shared" si="32"/>
        <v>0</v>
      </c>
      <c r="BX44" s="50">
        <f t="shared" si="33"/>
        <v>11220</v>
      </c>
      <c r="BY44" s="35">
        <f t="shared" si="34"/>
        <v>50</v>
      </c>
      <c r="BZ44" s="14">
        <f t="shared" si="135"/>
        <v>4.4563279857397506E-3</v>
      </c>
      <c r="CA44" s="50">
        <v>3307</v>
      </c>
      <c r="CB44" s="44">
        <v>0</v>
      </c>
      <c r="CC44" s="14">
        <f t="shared" si="136"/>
        <v>0</v>
      </c>
      <c r="CD44" s="50">
        <v>1120</v>
      </c>
      <c r="CE44" s="44">
        <v>1</v>
      </c>
      <c r="CF44" s="14">
        <f t="shared" si="37"/>
        <v>8.9285714285714283E-4</v>
      </c>
      <c r="CG44" s="50">
        <v>273</v>
      </c>
      <c r="CH44" s="35">
        <v>1</v>
      </c>
      <c r="CI44" s="14">
        <f t="shared" si="137"/>
        <v>3.663003663003663E-3</v>
      </c>
      <c r="CJ44" s="50">
        <v>253</v>
      </c>
      <c r="CK44" s="44">
        <v>0</v>
      </c>
      <c r="CL44" s="14">
        <f t="shared" si="39"/>
        <v>0</v>
      </c>
      <c r="CM44" s="50">
        <f t="shared" si="40"/>
        <v>4953</v>
      </c>
      <c r="CN44" s="35">
        <f t="shared" si="41"/>
        <v>2</v>
      </c>
      <c r="CO44" s="14">
        <f t="shared" si="138"/>
        <v>4.0379567938623057E-4</v>
      </c>
      <c r="CP44" s="50">
        <v>1110</v>
      </c>
      <c r="CQ44" s="44">
        <v>0</v>
      </c>
      <c r="CR44" s="14">
        <f t="shared" si="139"/>
        <v>0</v>
      </c>
      <c r="CS44" s="50">
        <v>226</v>
      </c>
      <c r="CT44" s="44">
        <v>0</v>
      </c>
      <c r="CU44" s="14">
        <f t="shared" si="44"/>
        <v>0</v>
      </c>
      <c r="CV44" s="50">
        <v>64</v>
      </c>
      <c r="CW44" s="35">
        <v>0</v>
      </c>
      <c r="CX44" s="14">
        <f t="shared" si="140"/>
        <v>0</v>
      </c>
      <c r="CY44" s="50">
        <v>180</v>
      </c>
      <c r="CZ44" s="44">
        <v>0</v>
      </c>
      <c r="DA44" s="14">
        <f t="shared" si="46"/>
        <v>0</v>
      </c>
      <c r="DB44" s="50">
        <f t="shared" si="47"/>
        <v>1580</v>
      </c>
      <c r="DC44" s="35">
        <f t="shared" si="48"/>
        <v>0</v>
      </c>
      <c r="DD44" s="14">
        <f t="shared" si="141"/>
        <v>0</v>
      </c>
      <c r="DE44" s="50">
        <f t="shared" si="142"/>
        <v>37671</v>
      </c>
      <c r="DF44" s="44">
        <f t="shared" si="143"/>
        <v>172</v>
      </c>
      <c r="DG44" s="14">
        <f t="shared" si="144"/>
        <v>4.5658464070505167E-3</v>
      </c>
      <c r="DH44" s="50">
        <f t="shared" si="52"/>
        <v>15211</v>
      </c>
      <c r="DI44" s="44">
        <f t="shared" si="53"/>
        <v>265</v>
      </c>
      <c r="DJ44" s="14">
        <f t="shared" si="83"/>
        <v>1.7421602787456445E-2</v>
      </c>
      <c r="DK44" s="50">
        <f t="shared" si="145"/>
        <v>4618</v>
      </c>
      <c r="DL44" s="35">
        <f t="shared" si="146"/>
        <v>160</v>
      </c>
      <c r="DM44" s="14">
        <f t="shared" si="147"/>
        <v>3.4647033347769599E-2</v>
      </c>
      <c r="DN44" s="50">
        <f t="shared" si="57"/>
        <v>987</v>
      </c>
      <c r="DO44" s="44">
        <f t="shared" si="58"/>
        <v>2</v>
      </c>
      <c r="DP44" s="14">
        <f t="shared" si="59"/>
        <v>2.0263424518743669E-3</v>
      </c>
      <c r="DQ44" s="50">
        <f t="shared" si="148"/>
        <v>58487</v>
      </c>
      <c r="DR44" s="35">
        <f t="shared" si="149"/>
        <v>599</v>
      </c>
      <c r="DS44" s="14">
        <f t="shared" si="150"/>
        <v>1.0241592148682614E-2</v>
      </c>
      <c r="DU44" s="77" t="s">
        <v>48</v>
      </c>
      <c r="DV44" s="75">
        <f t="shared" si="61"/>
        <v>3.6264732547597461E-3</v>
      </c>
      <c r="DW44" s="74"/>
      <c r="DX44" s="51" t="str">
        <f t="shared" si="62"/>
        <v>東大阪市</v>
      </c>
      <c r="DY44" s="43">
        <f t="shared" si="86"/>
        <v>3.9541320680110716E-3</v>
      </c>
      <c r="DZ44" s="43">
        <f t="shared" si="87"/>
        <v>4.0000000000000001E-3</v>
      </c>
      <c r="EA44" s="43">
        <f t="shared" si="0"/>
        <v>2.6246719160104987E-3</v>
      </c>
      <c r="EB44" s="43">
        <f t="shared" si="63"/>
        <v>3.0000000000000001E-3</v>
      </c>
      <c r="EC44" s="92">
        <f t="shared" si="64"/>
        <v>0.1</v>
      </c>
      <c r="ED44" s="74"/>
      <c r="EE44" s="34" t="s">
        <v>48</v>
      </c>
      <c r="EF44" s="43">
        <f t="shared" si="65"/>
        <v>0</v>
      </c>
      <c r="EG44" s="43">
        <f t="shared" si="66"/>
        <v>0</v>
      </c>
      <c r="EH44" s="43">
        <f t="shared" si="67"/>
        <v>1.8404907975460124E-2</v>
      </c>
      <c r="EI44" s="43">
        <f t="shared" si="68"/>
        <v>1.7999999999999999E-2</v>
      </c>
      <c r="EJ44" s="43">
        <f t="shared" si="69"/>
        <v>1.5384615384615385E-2</v>
      </c>
      <c r="EK44" s="43">
        <f t="shared" si="70"/>
        <v>1.4999999999999999E-2</v>
      </c>
      <c r="EM44" s="43">
        <f t="shared" si="151"/>
        <v>8.6223911663936698E-3</v>
      </c>
      <c r="EN44" s="43">
        <f t="shared" si="72"/>
        <v>8.9999999999999993E-3</v>
      </c>
      <c r="EO44" s="43">
        <f t="shared" si="73"/>
        <v>6.0169242942253792E-3</v>
      </c>
      <c r="EP44" s="43">
        <f t="shared" si="74"/>
        <v>6.0000000000000001E-3</v>
      </c>
      <c r="EQ44" s="92">
        <f t="shared" si="75"/>
        <v>0.29999999999999993</v>
      </c>
      <c r="ER44" s="43">
        <f t="shared" si="152"/>
        <v>4.5434080562951271E-3</v>
      </c>
      <c r="ES44" s="43">
        <f t="shared" si="77"/>
        <v>5.0000000000000001E-3</v>
      </c>
      <c r="ET44" s="43">
        <f t="shared" si="78"/>
        <v>1.6994682078983928E-2</v>
      </c>
      <c r="EU44" s="43">
        <f t="shared" si="79"/>
        <v>1.7000000000000001E-2</v>
      </c>
      <c r="EV44" s="43">
        <f t="shared" si="153"/>
        <v>2.9811388691793662E-2</v>
      </c>
      <c r="EW44" s="43">
        <f t="shared" si="81"/>
        <v>0.03</v>
      </c>
      <c r="EX44" s="36">
        <v>0</v>
      </c>
    </row>
    <row r="45" spans="2:154" s="13" customFormat="1" ht="13.5" customHeight="1">
      <c r="B45" s="52">
        <v>40</v>
      </c>
      <c r="C45" s="34" t="s">
        <v>40</v>
      </c>
      <c r="D45" s="50">
        <v>36</v>
      </c>
      <c r="E45" s="44">
        <v>2</v>
      </c>
      <c r="F45" s="14">
        <f t="shared" ref="F45:F60" si="154">IFERROR(E45/D45,"-")</f>
        <v>5.5555555555555552E-2</v>
      </c>
      <c r="G45" s="50">
        <v>7</v>
      </c>
      <c r="H45" s="44">
        <v>0</v>
      </c>
      <c r="I45" s="14">
        <f t="shared" si="2"/>
        <v>0</v>
      </c>
      <c r="J45" s="50">
        <v>1</v>
      </c>
      <c r="K45" s="44">
        <v>0</v>
      </c>
      <c r="L45" s="14">
        <f t="shared" ref="L45:L60" si="155">IFERROR(K45/J45,"-")</f>
        <v>0</v>
      </c>
      <c r="M45" s="50">
        <v>0</v>
      </c>
      <c r="N45" s="44">
        <v>0</v>
      </c>
      <c r="O45" s="14" t="str">
        <f t="shared" si="4"/>
        <v>-</v>
      </c>
      <c r="P45" s="50">
        <f t="shared" si="5"/>
        <v>44</v>
      </c>
      <c r="Q45" s="44">
        <f t="shared" si="6"/>
        <v>2</v>
      </c>
      <c r="R45" s="14">
        <f t="shared" ref="R45:R60" si="156">IFERROR(Q45/P45,"-")</f>
        <v>4.5454545454545456E-2</v>
      </c>
      <c r="S45" s="50">
        <v>94</v>
      </c>
      <c r="T45" s="44">
        <v>0</v>
      </c>
      <c r="U45" s="14">
        <f t="shared" ref="U45:U60" si="157">IFERROR(T45/S45,"-")</f>
        <v>0</v>
      </c>
      <c r="V45" s="50">
        <v>7</v>
      </c>
      <c r="W45" s="44">
        <v>0</v>
      </c>
      <c r="X45" s="14">
        <f t="shared" si="9"/>
        <v>0</v>
      </c>
      <c r="Y45" s="50">
        <v>1</v>
      </c>
      <c r="Z45" s="35">
        <v>0</v>
      </c>
      <c r="AA45" s="14">
        <f t="shared" ref="AA45:AA60" si="158">IFERROR(Z45/Y45,"-")</f>
        <v>0</v>
      </c>
      <c r="AB45" s="50">
        <v>5</v>
      </c>
      <c r="AC45" s="44">
        <v>0</v>
      </c>
      <c r="AD45" s="14">
        <f t="shared" si="11"/>
        <v>0</v>
      </c>
      <c r="AE45" s="50">
        <f t="shared" si="12"/>
        <v>107</v>
      </c>
      <c r="AF45" s="35">
        <f t="shared" si="13"/>
        <v>0</v>
      </c>
      <c r="AG45" s="14">
        <f t="shared" ref="AG45:AG60" si="159">IFERROR(AF45/AE45,"-")</f>
        <v>0</v>
      </c>
      <c r="AH45" s="50">
        <v>3298</v>
      </c>
      <c r="AI45" s="44">
        <v>21</v>
      </c>
      <c r="AJ45" s="14">
        <f t="shared" ref="AJ45:AJ60" si="160">IFERROR(AI45/AH45,"-")</f>
        <v>6.3674954517889629E-3</v>
      </c>
      <c r="AK45" s="50">
        <v>889</v>
      </c>
      <c r="AL45" s="44">
        <v>16</v>
      </c>
      <c r="AM45" s="14">
        <f t="shared" si="16"/>
        <v>1.799775028121485E-2</v>
      </c>
      <c r="AN45" s="50">
        <v>335</v>
      </c>
      <c r="AO45" s="44">
        <v>13</v>
      </c>
      <c r="AP45" s="14">
        <f t="shared" ref="AP45:AP60" si="161">IFERROR(AO45/AN45,"-")</f>
        <v>3.880597014925373E-2</v>
      </c>
      <c r="AQ45" s="50">
        <v>30</v>
      </c>
      <c r="AR45" s="44">
        <v>0</v>
      </c>
      <c r="AS45" s="14">
        <f t="shared" si="18"/>
        <v>0</v>
      </c>
      <c r="AT45" s="50">
        <f t="shared" si="19"/>
        <v>4552</v>
      </c>
      <c r="AU45" s="35">
        <f t="shared" si="20"/>
        <v>50</v>
      </c>
      <c r="AV45" s="14">
        <f t="shared" ref="AV45:AV60" si="162">IFERROR(AU45/AT45,"-")</f>
        <v>1.0984182776801407E-2</v>
      </c>
      <c r="AW45" s="50">
        <v>2845</v>
      </c>
      <c r="AX45" s="44">
        <v>11</v>
      </c>
      <c r="AY45" s="14">
        <f t="shared" ref="AY45:AY60" si="163">IFERROR(AX45/AW45,"-")</f>
        <v>3.8664323374340949E-3</v>
      </c>
      <c r="AZ45" s="50">
        <v>656</v>
      </c>
      <c r="BA45" s="44">
        <v>8</v>
      </c>
      <c r="BB45" s="14">
        <f t="shared" si="23"/>
        <v>1.2195121951219513E-2</v>
      </c>
      <c r="BC45" s="50">
        <v>185</v>
      </c>
      <c r="BD45" s="35">
        <v>5</v>
      </c>
      <c r="BE45" s="14">
        <f t="shared" ref="BE45:BE60" si="164">IFERROR(BD45/BC45,"-")</f>
        <v>2.7027027027027029E-2</v>
      </c>
      <c r="BF45" s="50">
        <v>74</v>
      </c>
      <c r="BG45" s="44">
        <v>0</v>
      </c>
      <c r="BH45" s="14">
        <f t="shared" si="25"/>
        <v>0</v>
      </c>
      <c r="BI45" s="50">
        <f t="shared" si="26"/>
        <v>3760</v>
      </c>
      <c r="BJ45" s="35">
        <f t="shared" si="27"/>
        <v>24</v>
      </c>
      <c r="BK45" s="14">
        <f t="shared" ref="BK45:BK60" si="165">IFERROR(BJ45/BI45,"-")</f>
        <v>6.382978723404255E-3</v>
      </c>
      <c r="BL45" s="50">
        <v>1801</v>
      </c>
      <c r="BM45" s="44">
        <v>3</v>
      </c>
      <c r="BN45" s="14">
        <f t="shared" ref="BN45:BN60" si="166">IFERROR(BM45/BL45,"-")</f>
        <v>1.665741254858412E-3</v>
      </c>
      <c r="BO45" s="50">
        <v>419</v>
      </c>
      <c r="BP45" s="44">
        <v>3</v>
      </c>
      <c r="BQ45" s="14">
        <f t="shared" si="30"/>
        <v>7.1599045346062056E-3</v>
      </c>
      <c r="BR45" s="50">
        <v>86</v>
      </c>
      <c r="BS45" s="35">
        <v>2</v>
      </c>
      <c r="BT45" s="14">
        <f t="shared" ref="BT45:BT60" si="167">IFERROR(BS45/BR45,"-")</f>
        <v>2.3255813953488372E-2</v>
      </c>
      <c r="BU45" s="50">
        <v>85</v>
      </c>
      <c r="BV45" s="44">
        <v>0</v>
      </c>
      <c r="BW45" s="14">
        <f t="shared" si="32"/>
        <v>0</v>
      </c>
      <c r="BX45" s="50">
        <f t="shared" si="33"/>
        <v>2391</v>
      </c>
      <c r="BY45" s="35">
        <f t="shared" si="34"/>
        <v>8</v>
      </c>
      <c r="BZ45" s="14">
        <f t="shared" ref="BZ45:BZ60" si="168">IFERROR(BY45/BX45,"-")</f>
        <v>3.3458803847762441E-3</v>
      </c>
      <c r="CA45" s="50">
        <v>853</v>
      </c>
      <c r="CB45" s="44">
        <v>0</v>
      </c>
      <c r="CC45" s="14">
        <f t="shared" ref="CC45:CC60" si="169">IFERROR(CB45/CA45,"-")</f>
        <v>0</v>
      </c>
      <c r="CD45" s="50">
        <v>164</v>
      </c>
      <c r="CE45" s="44">
        <v>1</v>
      </c>
      <c r="CF45" s="14">
        <f t="shared" si="37"/>
        <v>6.0975609756097563E-3</v>
      </c>
      <c r="CG45" s="50">
        <v>28</v>
      </c>
      <c r="CH45" s="35">
        <v>0</v>
      </c>
      <c r="CI45" s="14">
        <f t="shared" ref="CI45:CI60" si="170">IFERROR(CH45/CG45,"-")</f>
        <v>0</v>
      </c>
      <c r="CJ45" s="50">
        <v>71</v>
      </c>
      <c r="CK45" s="44">
        <v>0</v>
      </c>
      <c r="CL45" s="14">
        <f t="shared" si="39"/>
        <v>0</v>
      </c>
      <c r="CM45" s="50">
        <f t="shared" si="40"/>
        <v>1116</v>
      </c>
      <c r="CN45" s="35">
        <f t="shared" si="41"/>
        <v>1</v>
      </c>
      <c r="CO45" s="14">
        <f t="shared" ref="CO45:CO60" si="171">IFERROR(CN45/CM45,"-")</f>
        <v>8.960573476702509E-4</v>
      </c>
      <c r="CP45" s="50">
        <v>224</v>
      </c>
      <c r="CQ45" s="44">
        <v>0</v>
      </c>
      <c r="CR45" s="14">
        <f t="shared" ref="CR45:CR60" si="172">IFERROR(CQ45/CP45,"-")</f>
        <v>0</v>
      </c>
      <c r="CS45" s="50">
        <v>42</v>
      </c>
      <c r="CT45" s="44">
        <v>0</v>
      </c>
      <c r="CU45" s="14">
        <f t="shared" si="44"/>
        <v>0</v>
      </c>
      <c r="CV45" s="50">
        <v>7</v>
      </c>
      <c r="CW45" s="35">
        <v>1</v>
      </c>
      <c r="CX45" s="14">
        <f t="shared" ref="CX45:CX60" si="173">IFERROR(CW45/CV45,"-")</f>
        <v>0.14285714285714285</v>
      </c>
      <c r="CY45" s="50">
        <v>45</v>
      </c>
      <c r="CZ45" s="44">
        <v>0</v>
      </c>
      <c r="DA45" s="14">
        <f t="shared" si="46"/>
        <v>0</v>
      </c>
      <c r="DB45" s="50">
        <f t="shared" si="47"/>
        <v>318</v>
      </c>
      <c r="DC45" s="35">
        <f t="shared" si="48"/>
        <v>1</v>
      </c>
      <c r="DD45" s="14">
        <f t="shared" ref="DD45:DD60" si="174">IFERROR(DC45/DB45,"-")</f>
        <v>3.1446540880503146E-3</v>
      </c>
      <c r="DE45" s="50">
        <f t="shared" ref="DE45:DE60" si="175">SUM(D45,S45,AH45,AW45,BL45,CA45,CP45)</f>
        <v>9151</v>
      </c>
      <c r="DF45" s="44">
        <f t="shared" ref="DF45:DF60" si="176">SUM(E45,T45,AI45,AX45,BM45,CB45,CQ45)</f>
        <v>37</v>
      </c>
      <c r="DG45" s="14">
        <f t="shared" ref="DG45:DG60" si="177">IFERROR(DF45/DE45,"-")</f>
        <v>4.0432739591301494E-3</v>
      </c>
      <c r="DH45" s="50">
        <f t="shared" si="52"/>
        <v>2184</v>
      </c>
      <c r="DI45" s="44">
        <f t="shared" si="53"/>
        <v>28</v>
      </c>
      <c r="DJ45" s="14">
        <f t="shared" si="83"/>
        <v>1.282051282051282E-2</v>
      </c>
      <c r="DK45" s="50">
        <f t="shared" ref="DK45:DK60" si="178">SUM(J45,Y45,AN45,BC45,BR45,CG45,CV45)</f>
        <v>643</v>
      </c>
      <c r="DL45" s="35">
        <f t="shared" ref="DL45:DL60" si="179">SUM(K45,Z45,AO45,BD45,BS45,CH45,CW45)</f>
        <v>21</v>
      </c>
      <c r="DM45" s="14">
        <f t="shared" ref="DM45:DM60" si="180">IFERROR(DL45/DK45,"-")</f>
        <v>3.2659409020217731E-2</v>
      </c>
      <c r="DN45" s="50">
        <f t="shared" si="57"/>
        <v>310</v>
      </c>
      <c r="DO45" s="44">
        <f t="shared" si="58"/>
        <v>0</v>
      </c>
      <c r="DP45" s="14">
        <f t="shared" si="59"/>
        <v>0</v>
      </c>
      <c r="DQ45" s="50">
        <f t="shared" ref="DQ45:DQ60" si="181">SUM(P45,AE45,AT45,BI45,BX45,CM45,DB45)</f>
        <v>12288</v>
      </c>
      <c r="DR45" s="35">
        <f t="shared" ref="DR45:DR60" si="182">SUM(Q45,AF45,AU45,BJ45,BY45,CN45,DC45)</f>
        <v>86</v>
      </c>
      <c r="DS45" s="14">
        <f t="shared" ref="DS45:DS60" si="183">IFERROR(DR45/DQ45,"-")</f>
        <v>6.998697916666667E-3</v>
      </c>
      <c r="DU45" s="77" t="s">
        <v>49</v>
      </c>
      <c r="DV45" s="75">
        <f t="shared" si="61"/>
        <v>2.2787807043503996E-2</v>
      </c>
      <c r="DW45" s="74"/>
      <c r="DX45" s="51" t="str">
        <f t="shared" si="62"/>
        <v>田尻町</v>
      </c>
      <c r="DY45" s="43">
        <f t="shared" si="86"/>
        <v>3.6264732547597461E-3</v>
      </c>
      <c r="DZ45" s="43">
        <f t="shared" si="87"/>
        <v>4.0000000000000001E-3</v>
      </c>
      <c r="EA45" s="43">
        <f t="shared" si="0"/>
        <v>2.7958993476234857E-3</v>
      </c>
      <c r="EB45" s="43">
        <f t="shared" si="63"/>
        <v>3.0000000000000001E-3</v>
      </c>
      <c r="EC45" s="92">
        <f t="shared" si="64"/>
        <v>0.1</v>
      </c>
      <c r="ED45" s="74"/>
      <c r="EE45" s="34" t="s">
        <v>49</v>
      </c>
      <c r="EF45" s="43">
        <f t="shared" si="65"/>
        <v>1.882930822758903E-2</v>
      </c>
      <c r="EG45" s="43">
        <f t="shared" si="66"/>
        <v>1.9E-2</v>
      </c>
      <c r="EH45" s="43">
        <f t="shared" si="67"/>
        <v>3.2167832167832165E-2</v>
      </c>
      <c r="EI45" s="43">
        <f t="shared" si="68"/>
        <v>3.2000000000000001E-2</v>
      </c>
      <c r="EJ45" s="43">
        <f t="shared" si="69"/>
        <v>6.2992125984251968E-2</v>
      </c>
      <c r="EK45" s="43">
        <f t="shared" si="70"/>
        <v>6.3E-2</v>
      </c>
      <c r="EM45" s="43">
        <f>$DS$80</f>
        <v>8.6223911663936698E-3</v>
      </c>
      <c r="EN45" s="43">
        <f t="shared" si="72"/>
        <v>8.9999999999999993E-3</v>
      </c>
      <c r="EO45" s="43">
        <f t="shared" si="73"/>
        <v>6.0169242942253792E-3</v>
      </c>
      <c r="EP45" s="43">
        <f t="shared" si="74"/>
        <v>6.0000000000000001E-3</v>
      </c>
      <c r="EQ45" s="92">
        <f t="shared" si="75"/>
        <v>0.29999999999999993</v>
      </c>
      <c r="ER45" s="43">
        <f>$DG$80</f>
        <v>4.5434080562951271E-3</v>
      </c>
      <c r="ES45" s="43">
        <f t="shared" si="77"/>
        <v>5.0000000000000001E-3</v>
      </c>
      <c r="ET45" s="43">
        <f t="shared" si="78"/>
        <v>1.6994682078983928E-2</v>
      </c>
      <c r="EU45" s="43">
        <f t="shared" si="79"/>
        <v>1.7000000000000001E-2</v>
      </c>
      <c r="EV45" s="43">
        <f>$DM$80</f>
        <v>2.9811388691793662E-2</v>
      </c>
      <c r="EW45" s="43">
        <f t="shared" si="81"/>
        <v>0.03</v>
      </c>
      <c r="EX45" s="36">
        <v>0</v>
      </c>
    </row>
    <row r="46" spans="2:154" s="13" customFormat="1" ht="13.5" customHeight="1">
      <c r="B46" s="52">
        <v>41</v>
      </c>
      <c r="C46" s="34" t="s">
        <v>11</v>
      </c>
      <c r="D46" s="50">
        <v>12</v>
      </c>
      <c r="E46" s="44">
        <v>0</v>
      </c>
      <c r="F46" s="14">
        <f t="shared" si="154"/>
        <v>0</v>
      </c>
      <c r="G46" s="50">
        <v>1</v>
      </c>
      <c r="H46" s="44">
        <v>0</v>
      </c>
      <c r="I46" s="14">
        <f t="shared" si="2"/>
        <v>0</v>
      </c>
      <c r="J46" s="50">
        <v>2</v>
      </c>
      <c r="K46" s="44">
        <v>0</v>
      </c>
      <c r="L46" s="14">
        <f t="shared" si="155"/>
        <v>0</v>
      </c>
      <c r="M46" s="50">
        <v>1</v>
      </c>
      <c r="N46" s="44">
        <v>0</v>
      </c>
      <c r="O46" s="14">
        <f t="shared" si="4"/>
        <v>0</v>
      </c>
      <c r="P46" s="50">
        <f t="shared" si="5"/>
        <v>16</v>
      </c>
      <c r="Q46" s="44">
        <f t="shared" si="6"/>
        <v>0</v>
      </c>
      <c r="R46" s="14">
        <f t="shared" si="156"/>
        <v>0</v>
      </c>
      <c r="S46" s="50">
        <v>63</v>
      </c>
      <c r="T46" s="44">
        <v>0</v>
      </c>
      <c r="U46" s="14">
        <f t="shared" si="157"/>
        <v>0</v>
      </c>
      <c r="V46" s="50">
        <v>5</v>
      </c>
      <c r="W46" s="44">
        <v>0</v>
      </c>
      <c r="X46" s="14">
        <f t="shared" si="9"/>
        <v>0</v>
      </c>
      <c r="Y46" s="50">
        <v>3</v>
      </c>
      <c r="Z46" s="35">
        <v>0</v>
      </c>
      <c r="AA46" s="14">
        <f t="shared" si="158"/>
        <v>0</v>
      </c>
      <c r="AB46" s="50">
        <v>2</v>
      </c>
      <c r="AC46" s="44">
        <v>0</v>
      </c>
      <c r="AD46" s="14">
        <f t="shared" si="11"/>
        <v>0</v>
      </c>
      <c r="AE46" s="50">
        <f t="shared" si="12"/>
        <v>73</v>
      </c>
      <c r="AF46" s="35">
        <f t="shared" si="13"/>
        <v>0</v>
      </c>
      <c r="AG46" s="14">
        <f t="shared" si="159"/>
        <v>0</v>
      </c>
      <c r="AH46" s="50">
        <v>6250</v>
      </c>
      <c r="AI46" s="44">
        <v>20</v>
      </c>
      <c r="AJ46" s="14">
        <f t="shared" si="160"/>
        <v>3.2000000000000002E-3</v>
      </c>
      <c r="AK46" s="50">
        <v>1327</v>
      </c>
      <c r="AL46" s="44">
        <v>19</v>
      </c>
      <c r="AM46" s="14">
        <f t="shared" si="16"/>
        <v>1.4318010550113038E-2</v>
      </c>
      <c r="AN46" s="50">
        <v>607</v>
      </c>
      <c r="AO46" s="44">
        <v>16</v>
      </c>
      <c r="AP46" s="14">
        <f t="shared" si="161"/>
        <v>2.6359143327841845E-2</v>
      </c>
      <c r="AQ46" s="50">
        <v>90</v>
      </c>
      <c r="AR46" s="44">
        <v>0</v>
      </c>
      <c r="AS46" s="14">
        <f t="shared" si="18"/>
        <v>0</v>
      </c>
      <c r="AT46" s="50">
        <f t="shared" si="19"/>
        <v>8274</v>
      </c>
      <c r="AU46" s="35">
        <f t="shared" si="20"/>
        <v>55</v>
      </c>
      <c r="AV46" s="14">
        <f t="shared" si="162"/>
        <v>6.6473289823543629E-3</v>
      </c>
      <c r="AW46" s="50">
        <v>5775</v>
      </c>
      <c r="AX46" s="44">
        <v>12</v>
      </c>
      <c r="AY46" s="14">
        <f t="shared" si="163"/>
        <v>2.0779220779220779E-3</v>
      </c>
      <c r="AZ46" s="50">
        <v>1045</v>
      </c>
      <c r="BA46" s="44">
        <v>14</v>
      </c>
      <c r="BB46" s="14">
        <f t="shared" si="23"/>
        <v>1.3397129186602871E-2</v>
      </c>
      <c r="BC46" s="50">
        <v>422</v>
      </c>
      <c r="BD46" s="35">
        <v>15</v>
      </c>
      <c r="BE46" s="14">
        <f t="shared" si="164"/>
        <v>3.5545023696682464E-2</v>
      </c>
      <c r="BF46" s="50">
        <v>180</v>
      </c>
      <c r="BG46" s="44">
        <v>0</v>
      </c>
      <c r="BH46" s="14">
        <f t="shared" si="25"/>
        <v>0</v>
      </c>
      <c r="BI46" s="50">
        <f t="shared" si="26"/>
        <v>7422</v>
      </c>
      <c r="BJ46" s="35">
        <f t="shared" si="27"/>
        <v>41</v>
      </c>
      <c r="BK46" s="14">
        <f t="shared" si="165"/>
        <v>5.5241174885475612E-3</v>
      </c>
      <c r="BL46" s="50">
        <v>3569</v>
      </c>
      <c r="BM46" s="44">
        <v>2</v>
      </c>
      <c r="BN46" s="14">
        <f t="shared" si="166"/>
        <v>5.6038105912020178E-4</v>
      </c>
      <c r="BO46" s="50">
        <v>608</v>
      </c>
      <c r="BP46" s="44">
        <v>0</v>
      </c>
      <c r="BQ46" s="14">
        <f t="shared" si="30"/>
        <v>0</v>
      </c>
      <c r="BR46" s="50">
        <v>206</v>
      </c>
      <c r="BS46" s="35">
        <v>5</v>
      </c>
      <c r="BT46" s="14">
        <f t="shared" si="167"/>
        <v>2.4271844660194174E-2</v>
      </c>
      <c r="BU46" s="50">
        <v>204</v>
      </c>
      <c r="BV46" s="44">
        <v>0</v>
      </c>
      <c r="BW46" s="14">
        <f t="shared" si="32"/>
        <v>0</v>
      </c>
      <c r="BX46" s="50">
        <f t="shared" si="33"/>
        <v>4587</v>
      </c>
      <c r="BY46" s="35">
        <f t="shared" si="34"/>
        <v>7</v>
      </c>
      <c r="BZ46" s="14">
        <f t="shared" si="168"/>
        <v>1.526051885764116E-3</v>
      </c>
      <c r="CA46" s="50">
        <v>1348</v>
      </c>
      <c r="CB46" s="44">
        <v>0</v>
      </c>
      <c r="CC46" s="14">
        <f t="shared" si="169"/>
        <v>0</v>
      </c>
      <c r="CD46" s="50">
        <v>259</v>
      </c>
      <c r="CE46" s="44">
        <v>0</v>
      </c>
      <c r="CF46" s="14">
        <f t="shared" si="37"/>
        <v>0</v>
      </c>
      <c r="CG46" s="50">
        <v>61</v>
      </c>
      <c r="CH46" s="35">
        <v>1</v>
      </c>
      <c r="CI46" s="14">
        <f t="shared" si="170"/>
        <v>1.6393442622950821E-2</v>
      </c>
      <c r="CJ46" s="50">
        <v>150</v>
      </c>
      <c r="CK46" s="44">
        <v>0</v>
      </c>
      <c r="CL46" s="14">
        <f t="shared" si="39"/>
        <v>0</v>
      </c>
      <c r="CM46" s="50">
        <f t="shared" si="40"/>
        <v>1818</v>
      </c>
      <c r="CN46" s="35">
        <f t="shared" si="41"/>
        <v>1</v>
      </c>
      <c r="CO46" s="14">
        <f t="shared" si="171"/>
        <v>5.5005500550055003E-4</v>
      </c>
      <c r="CP46" s="50">
        <v>398</v>
      </c>
      <c r="CQ46" s="44">
        <v>0</v>
      </c>
      <c r="CR46" s="14">
        <f t="shared" si="172"/>
        <v>0</v>
      </c>
      <c r="CS46" s="50">
        <v>69</v>
      </c>
      <c r="CT46" s="44">
        <v>0</v>
      </c>
      <c r="CU46" s="14">
        <f t="shared" si="44"/>
        <v>0</v>
      </c>
      <c r="CV46" s="50">
        <v>28</v>
      </c>
      <c r="CW46" s="35">
        <v>0</v>
      </c>
      <c r="CX46" s="14">
        <f t="shared" si="173"/>
        <v>0</v>
      </c>
      <c r="CY46" s="50">
        <v>133</v>
      </c>
      <c r="CZ46" s="44">
        <v>0</v>
      </c>
      <c r="DA46" s="14">
        <f t="shared" si="46"/>
        <v>0</v>
      </c>
      <c r="DB46" s="50">
        <f t="shared" si="47"/>
        <v>628</v>
      </c>
      <c r="DC46" s="35">
        <f t="shared" si="48"/>
        <v>0</v>
      </c>
      <c r="DD46" s="14">
        <f t="shared" si="174"/>
        <v>0</v>
      </c>
      <c r="DE46" s="50">
        <f t="shared" si="175"/>
        <v>17415</v>
      </c>
      <c r="DF46" s="44">
        <f t="shared" si="176"/>
        <v>34</v>
      </c>
      <c r="DG46" s="14">
        <f t="shared" si="177"/>
        <v>1.952339936836061E-3</v>
      </c>
      <c r="DH46" s="50">
        <f t="shared" si="52"/>
        <v>3314</v>
      </c>
      <c r="DI46" s="44">
        <f t="shared" si="53"/>
        <v>33</v>
      </c>
      <c r="DJ46" s="14">
        <f t="shared" si="83"/>
        <v>9.9577549788774887E-3</v>
      </c>
      <c r="DK46" s="50">
        <f t="shared" si="178"/>
        <v>1329</v>
      </c>
      <c r="DL46" s="35">
        <f t="shared" si="179"/>
        <v>37</v>
      </c>
      <c r="DM46" s="14">
        <f t="shared" si="180"/>
        <v>2.784048156508653E-2</v>
      </c>
      <c r="DN46" s="50">
        <f t="shared" si="57"/>
        <v>760</v>
      </c>
      <c r="DO46" s="44">
        <f t="shared" si="58"/>
        <v>0</v>
      </c>
      <c r="DP46" s="14">
        <f t="shared" si="59"/>
        <v>0</v>
      </c>
      <c r="DQ46" s="50">
        <f t="shared" si="181"/>
        <v>22818</v>
      </c>
      <c r="DR46" s="35">
        <f t="shared" si="182"/>
        <v>104</v>
      </c>
      <c r="DS46" s="14">
        <f t="shared" si="183"/>
        <v>4.5578052414760274E-3</v>
      </c>
      <c r="DU46" s="77" t="s">
        <v>27</v>
      </c>
      <c r="DV46" s="75">
        <f t="shared" si="61"/>
        <v>2.2191400832177532E-2</v>
      </c>
      <c r="DW46" s="74"/>
      <c r="DX46" s="51" t="str">
        <f t="shared" si="62"/>
        <v>門真市</v>
      </c>
      <c r="DY46" s="43">
        <f t="shared" si="86"/>
        <v>3.4861609972533275E-3</v>
      </c>
      <c r="DZ46" s="43">
        <f t="shared" si="87"/>
        <v>3.0000000000000001E-3</v>
      </c>
      <c r="EA46" s="43">
        <f t="shared" si="0"/>
        <v>2.0883710705649591E-3</v>
      </c>
      <c r="EB46" s="43">
        <f t="shared" si="63"/>
        <v>2E-3</v>
      </c>
      <c r="EC46" s="92">
        <f t="shared" si="64"/>
        <v>0.1</v>
      </c>
      <c r="ED46" s="74"/>
      <c r="EE46" s="34" t="s">
        <v>27</v>
      </c>
      <c r="EF46" s="43">
        <f t="shared" si="65"/>
        <v>8.356545961002786E-3</v>
      </c>
      <c r="EG46" s="43">
        <f t="shared" si="66"/>
        <v>8.0000000000000002E-3</v>
      </c>
      <c r="EH46" s="43">
        <f t="shared" si="67"/>
        <v>5.0200803212851405E-2</v>
      </c>
      <c r="EI46" s="43">
        <f t="shared" si="68"/>
        <v>0.05</v>
      </c>
      <c r="EJ46" s="43">
        <f t="shared" si="69"/>
        <v>6.25E-2</v>
      </c>
      <c r="EK46" s="43">
        <f t="shared" si="70"/>
        <v>6.3E-2</v>
      </c>
      <c r="EM46" s="43">
        <f>$DS$80</f>
        <v>8.6223911663936698E-3</v>
      </c>
      <c r="EN46" s="43">
        <f t="shared" si="72"/>
        <v>8.9999999999999993E-3</v>
      </c>
      <c r="EO46" s="43">
        <f t="shared" si="73"/>
        <v>6.0169242942253792E-3</v>
      </c>
      <c r="EP46" s="43">
        <f t="shared" si="74"/>
        <v>6.0000000000000001E-3</v>
      </c>
      <c r="EQ46" s="92">
        <f t="shared" si="75"/>
        <v>0.29999999999999993</v>
      </c>
      <c r="ER46" s="43">
        <f>$DG$80</f>
        <v>4.5434080562951271E-3</v>
      </c>
      <c r="ES46" s="43">
        <f t="shared" si="77"/>
        <v>5.0000000000000001E-3</v>
      </c>
      <c r="ET46" s="43">
        <f t="shared" si="78"/>
        <v>1.6994682078983928E-2</v>
      </c>
      <c r="EU46" s="43">
        <f t="shared" si="79"/>
        <v>1.7000000000000001E-2</v>
      </c>
      <c r="EV46" s="43">
        <f>$DM$80</f>
        <v>2.9811388691793662E-2</v>
      </c>
      <c r="EW46" s="43">
        <f t="shared" si="81"/>
        <v>0.03</v>
      </c>
      <c r="EX46" s="36">
        <v>0</v>
      </c>
    </row>
    <row r="47" spans="2:154" s="13" customFormat="1" ht="13.5" customHeight="1">
      <c r="B47" s="52">
        <v>42</v>
      </c>
      <c r="C47" s="34" t="s">
        <v>12</v>
      </c>
      <c r="D47" s="50">
        <v>58</v>
      </c>
      <c r="E47" s="44">
        <v>2</v>
      </c>
      <c r="F47" s="14">
        <f t="shared" si="154"/>
        <v>3.4482758620689655E-2</v>
      </c>
      <c r="G47" s="50">
        <v>6</v>
      </c>
      <c r="H47" s="44">
        <v>1</v>
      </c>
      <c r="I47" s="14">
        <f t="shared" si="2"/>
        <v>0.16666666666666666</v>
      </c>
      <c r="J47" s="50">
        <v>2</v>
      </c>
      <c r="K47" s="44">
        <v>0</v>
      </c>
      <c r="L47" s="14">
        <f t="shared" si="155"/>
        <v>0</v>
      </c>
      <c r="M47" s="50">
        <v>0</v>
      </c>
      <c r="N47" s="44">
        <v>0</v>
      </c>
      <c r="O47" s="14" t="str">
        <f t="shared" si="4"/>
        <v>-</v>
      </c>
      <c r="P47" s="50">
        <f t="shared" si="5"/>
        <v>66</v>
      </c>
      <c r="Q47" s="44">
        <f t="shared" si="6"/>
        <v>3</v>
      </c>
      <c r="R47" s="14">
        <f t="shared" si="156"/>
        <v>4.5454545454545456E-2</v>
      </c>
      <c r="S47" s="50">
        <v>268</v>
      </c>
      <c r="T47" s="44">
        <v>0</v>
      </c>
      <c r="U47" s="14">
        <f t="shared" si="157"/>
        <v>0</v>
      </c>
      <c r="V47" s="50">
        <v>26</v>
      </c>
      <c r="W47" s="44">
        <v>0</v>
      </c>
      <c r="X47" s="14">
        <f t="shared" si="9"/>
        <v>0</v>
      </c>
      <c r="Y47" s="50">
        <v>6</v>
      </c>
      <c r="Z47" s="35">
        <v>1</v>
      </c>
      <c r="AA47" s="14">
        <f t="shared" si="158"/>
        <v>0.16666666666666666</v>
      </c>
      <c r="AB47" s="50">
        <v>4</v>
      </c>
      <c r="AC47" s="44">
        <v>0</v>
      </c>
      <c r="AD47" s="14">
        <f t="shared" si="11"/>
        <v>0</v>
      </c>
      <c r="AE47" s="50">
        <f t="shared" si="12"/>
        <v>304</v>
      </c>
      <c r="AF47" s="35">
        <f t="shared" si="13"/>
        <v>1</v>
      </c>
      <c r="AG47" s="14">
        <f t="shared" si="159"/>
        <v>3.2894736842105261E-3</v>
      </c>
      <c r="AH47" s="50">
        <v>15855</v>
      </c>
      <c r="AI47" s="44">
        <v>85</v>
      </c>
      <c r="AJ47" s="14">
        <f t="shared" si="160"/>
        <v>5.3610848312835068E-3</v>
      </c>
      <c r="AK47" s="50">
        <v>6241</v>
      </c>
      <c r="AL47" s="44">
        <v>161</v>
      </c>
      <c r="AM47" s="14">
        <f t="shared" si="16"/>
        <v>2.5797147892965871E-2</v>
      </c>
      <c r="AN47" s="50">
        <v>2335</v>
      </c>
      <c r="AO47" s="44">
        <v>109</v>
      </c>
      <c r="AP47" s="14">
        <f t="shared" si="161"/>
        <v>4.6680942184154174E-2</v>
      </c>
      <c r="AQ47" s="50">
        <v>128</v>
      </c>
      <c r="AR47" s="44">
        <v>1</v>
      </c>
      <c r="AS47" s="14">
        <f t="shared" si="18"/>
        <v>7.8125E-3</v>
      </c>
      <c r="AT47" s="50">
        <f t="shared" si="19"/>
        <v>24559</v>
      </c>
      <c r="AU47" s="35">
        <f t="shared" si="20"/>
        <v>356</v>
      </c>
      <c r="AV47" s="14">
        <f t="shared" si="162"/>
        <v>1.449570422248463E-2</v>
      </c>
      <c r="AW47" s="50">
        <v>12645</v>
      </c>
      <c r="AX47" s="44">
        <v>39</v>
      </c>
      <c r="AY47" s="14">
        <f t="shared" si="163"/>
        <v>3.0842230130486356E-3</v>
      </c>
      <c r="AZ47" s="50">
        <v>4798</v>
      </c>
      <c r="BA47" s="44">
        <v>89</v>
      </c>
      <c r="BB47" s="14">
        <f t="shared" si="23"/>
        <v>1.8549395581492288E-2</v>
      </c>
      <c r="BC47" s="50">
        <v>1531</v>
      </c>
      <c r="BD47" s="35">
        <v>94</v>
      </c>
      <c r="BE47" s="14">
        <f t="shared" si="164"/>
        <v>6.1397779229261921E-2</v>
      </c>
      <c r="BF47" s="50">
        <v>227</v>
      </c>
      <c r="BG47" s="44">
        <v>0</v>
      </c>
      <c r="BH47" s="14">
        <f t="shared" si="25"/>
        <v>0</v>
      </c>
      <c r="BI47" s="50">
        <f t="shared" si="26"/>
        <v>19201</v>
      </c>
      <c r="BJ47" s="35">
        <f t="shared" si="27"/>
        <v>222</v>
      </c>
      <c r="BK47" s="14">
        <f t="shared" si="165"/>
        <v>1.1561897817821989E-2</v>
      </c>
      <c r="BL47" s="50">
        <v>7377</v>
      </c>
      <c r="BM47" s="44">
        <v>19</v>
      </c>
      <c r="BN47" s="14">
        <f t="shared" si="166"/>
        <v>2.5755727260403957E-3</v>
      </c>
      <c r="BO47" s="50">
        <v>2591</v>
      </c>
      <c r="BP47" s="44">
        <v>21</v>
      </c>
      <c r="BQ47" s="14">
        <f t="shared" si="30"/>
        <v>8.1049787726746435E-3</v>
      </c>
      <c r="BR47" s="50">
        <v>795</v>
      </c>
      <c r="BS47" s="35">
        <v>24</v>
      </c>
      <c r="BT47" s="14">
        <f t="shared" si="167"/>
        <v>3.0188679245283019E-2</v>
      </c>
      <c r="BU47" s="50">
        <v>272</v>
      </c>
      <c r="BV47" s="44">
        <v>0</v>
      </c>
      <c r="BW47" s="14">
        <f t="shared" si="32"/>
        <v>0</v>
      </c>
      <c r="BX47" s="50">
        <f t="shared" si="33"/>
        <v>11035</v>
      </c>
      <c r="BY47" s="35">
        <f t="shared" si="34"/>
        <v>64</v>
      </c>
      <c r="BZ47" s="14">
        <f t="shared" si="168"/>
        <v>5.7997281377435437E-3</v>
      </c>
      <c r="CA47" s="50">
        <v>3316</v>
      </c>
      <c r="CB47" s="44">
        <v>1</v>
      </c>
      <c r="CC47" s="14">
        <f t="shared" si="169"/>
        <v>3.0156815440289503E-4</v>
      </c>
      <c r="CD47" s="50">
        <v>917</v>
      </c>
      <c r="CE47" s="44">
        <v>2</v>
      </c>
      <c r="CF47" s="14">
        <f t="shared" si="37"/>
        <v>2.1810250817884407E-3</v>
      </c>
      <c r="CG47" s="50">
        <v>307</v>
      </c>
      <c r="CH47" s="35">
        <v>4</v>
      </c>
      <c r="CI47" s="14">
        <f t="shared" si="170"/>
        <v>1.3029315960912053E-2</v>
      </c>
      <c r="CJ47" s="50">
        <v>273</v>
      </c>
      <c r="CK47" s="44">
        <v>0</v>
      </c>
      <c r="CL47" s="14">
        <f t="shared" si="39"/>
        <v>0</v>
      </c>
      <c r="CM47" s="50">
        <f t="shared" si="40"/>
        <v>4813</v>
      </c>
      <c r="CN47" s="35">
        <f t="shared" si="41"/>
        <v>7</v>
      </c>
      <c r="CO47" s="14">
        <f t="shared" si="171"/>
        <v>1.4543943486391025E-3</v>
      </c>
      <c r="CP47" s="50">
        <v>1039</v>
      </c>
      <c r="CQ47" s="44">
        <v>0</v>
      </c>
      <c r="CR47" s="14">
        <f t="shared" si="172"/>
        <v>0</v>
      </c>
      <c r="CS47" s="50">
        <v>202</v>
      </c>
      <c r="CT47" s="44">
        <v>0</v>
      </c>
      <c r="CU47" s="14">
        <f t="shared" si="44"/>
        <v>0</v>
      </c>
      <c r="CV47" s="50">
        <v>76</v>
      </c>
      <c r="CW47" s="35">
        <v>0</v>
      </c>
      <c r="CX47" s="14">
        <f t="shared" si="173"/>
        <v>0</v>
      </c>
      <c r="CY47" s="50">
        <v>217</v>
      </c>
      <c r="CZ47" s="44">
        <v>0</v>
      </c>
      <c r="DA47" s="14">
        <f t="shared" si="46"/>
        <v>0</v>
      </c>
      <c r="DB47" s="50">
        <f t="shared" si="47"/>
        <v>1534</v>
      </c>
      <c r="DC47" s="35">
        <f t="shared" si="48"/>
        <v>0</v>
      </c>
      <c r="DD47" s="14">
        <f t="shared" si="174"/>
        <v>0</v>
      </c>
      <c r="DE47" s="50">
        <f t="shared" si="175"/>
        <v>40558</v>
      </c>
      <c r="DF47" s="44">
        <f t="shared" si="176"/>
        <v>146</v>
      </c>
      <c r="DG47" s="14">
        <f t="shared" si="177"/>
        <v>3.5997830267764683E-3</v>
      </c>
      <c r="DH47" s="50">
        <f t="shared" si="52"/>
        <v>14781</v>
      </c>
      <c r="DI47" s="44">
        <f t="shared" si="53"/>
        <v>274</v>
      </c>
      <c r="DJ47" s="14">
        <f t="shared" si="83"/>
        <v>1.853731141330086E-2</v>
      </c>
      <c r="DK47" s="50">
        <f t="shared" si="178"/>
        <v>5052</v>
      </c>
      <c r="DL47" s="35">
        <f t="shared" si="179"/>
        <v>232</v>
      </c>
      <c r="DM47" s="14">
        <f t="shared" si="180"/>
        <v>4.5922406967537611E-2</v>
      </c>
      <c r="DN47" s="50">
        <f t="shared" si="57"/>
        <v>1121</v>
      </c>
      <c r="DO47" s="44">
        <f t="shared" si="58"/>
        <v>1</v>
      </c>
      <c r="DP47" s="14">
        <f t="shared" si="59"/>
        <v>8.9206066012488853E-4</v>
      </c>
      <c r="DQ47" s="50">
        <f t="shared" si="181"/>
        <v>61512</v>
      </c>
      <c r="DR47" s="35">
        <f t="shared" si="182"/>
        <v>653</v>
      </c>
      <c r="DS47" s="14">
        <f t="shared" si="183"/>
        <v>1.0615814800364156E-2</v>
      </c>
      <c r="DU47" s="77" t="s">
        <v>28</v>
      </c>
      <c r="DV47" s="75">
        <f t="shared" si="61"/>
        <v>1.4837819185645272E-2</v>
      </c>
      <c r="DW47" s="74"/>
      <c r="DX47" s="51" t="str">
        <f t="shared" si="62"/>
        <v>摂津市</v>
      </c>
      <c r="DY47" s="43">
        <f t="shared" si="86"/>
        <v>3.1073677324392835E-3</v>
      </c>
      <c r="DZ47" s="43">
        <f t="shared" si="87"/>
        <v>3.0000000000000001E-3</v>
      </c>
      <c r="EA47" s="43">
        <f t="shared" si="0"/>
        <v>2.939396559176969E-3</v>
      </c>
      <c r="EB47" s="43">
        <f t="shared" si="63"/>
        <v>3.0000000000000001E-3</v>
      </c>
      <c r="EC47" s="92">
        <f t="shared" si="64"/>
        <v>0</v>
      </c>
      <c r="ED47" s="74"/>
      <c r="EE47" s="34" t="s">
        <v>28</v>
      </c>
      <c r="EF47" s="43">
        <f t="shared" si="65"/>
        <v>6.2337662337662338E-3</v>
      </c>
      <c r="EG47" s="43">
        <f t="shared" si="66"/>
        <v>6.0000000000000001E-3</v>
      </c>
      <c r="EH47" s="43">
        <f t="shared" si="67"/>
        <v>2.7314112291350532E-2</v>
      </c>
      <c r="EI47" s="43">
        <f t="shared" si="68"/>
        <v>2.7E-2</v>
      </c>
      <c r="EJ47" s="43">
        <f t="shared" si="69"/>
        <v>5.7268722466960353E-2</v>
      </c>
      <c r="EK47" s="43">
        <f t="shared" si="70"/>
        <v>5.7000000000000002E-2</v>
      </c>
      <c r="EM47" s="43">
        <f>$DS$80</f>
        <v>8.6223911663936698E-3</v>
      </c>
      <c r="EN47" s="43">
        <f t="shared" si="72"/>
        <v>8.9999999999999993E-3</v>
      </c>
      <c r="EO47" s="43">
        <f t="shared" si="73"/>
        <v>6.0169242942253792E-3</v>
      </c>
      <c r="EP47" s="43">
        <f t="shared" si="74"/>
        <v>6.0000000000000001E-3</v>
      </c>
      <c r="EQ47" s="92">
        <f t="shared" si="75"/>
        <v>0.29999999999999993</v>
      </c>
      <c r="ER47" s="43">
        <f>$DG$80</f>
        <v>4.5434080562951271E-3</v>
      </c>
      <c r="ES47" s="43">
        <f t="shared" si="77"/>
        <v>5.0000000000000001E-3</v>
      </c>
      <c r="ET47" s="43">
        <f t="shared" si="78"/>
        <v>1.6994682078983928E-2</v>
      </c>
      <c r="EU47" s="43">
        <f t="shared" si="79"/>
        <v>1.7000000000000001E-2</v>
      </c>
      <c r="EV47" s="43">
        <f>$DM$80</f>
        <v>2.9811388691793662E-2</v>
      </c>
      <c r="EW47" s="43">
        <f t="shared" si="81"/>
        <v>0.03</v>
      </c>
      <c r="EX47" s="36">
        <v>0</v>
      </c>
    </row>
    <row r="48" spans="2:154" s="13" customFormat="1" ht="13.5" customHeight="1">
      <c r="B48" s="52">
        <v>43</v>
      </c>
      <c r="C48" s="34" t="s">
        <v>8</v>
      </c>
      <c r="D48" s="50">
        <v>20</v>
      </c>
      <c r="E48" s="44">
        <v>1</v>
      </c>
      <c r="F48" s="14">
        <f t="shared" si="154"/>
        <v>0.05</v>
      </c>
      <c r="G48" s="50">
        <v>1</v>
      </c>
      <c r="H48" s="44">
        <v>0</v>
      </c>
      <c r="I48" s="14">
        <f t="shared" si="2"/>
        <v>0</v>
      </c>
      <c r="J48" s="50">
        <v>0</v>
      </c>
      <c r="K48" s="44">
        <v>0</v>
      </c>
      <c r="L48" s="14" t="str">
        <f t="shared" si="155"/>
        <v>-</v>
      </c>
      <c r="M48" s="50">
        <v>1</v>
      </c>
      <c r="N48" s="44">
        <v>0</v>
      </c>
      <c r="O48" s="14">
        <f t="shared" si="4"/>
        <v>0</v>
      </c>
      <c r="P48" s="50">
        <f t="shared" si="5"/>
        <v>22</v>
      </c>
      <c r="Q48" s="44">
        <f t="shared" si="6"/>
        <v>1</v>
      </c>
      <c r="R48" s="14">
        <f t="shared" si="156"/>
        <v>4.5454545454545456E-2</v>
      </c>
      <c r="S48" s="50">
        <v>143</v>
      </c>
      <c r="T48" s="44">
        <v>1</v>
      </c>
      <c r="U48" s="14">
        <f t="shared" si="157"/>
        <v>6.993006993006993E-3</v>
      </c>
      <c r="V48" s="50">
        <v>14</v>
      </c>
      <c r="W48" s="44">
        <v>0</v>
      </c>
      <c r="X48" s="14">
        <f t="shared" si="9"/>
        <v>0</v>
      </c>
      <c r="Y48" s="50">
        <v>4</v>
      </c>
      <c r="Z48" s="35">
        <v>0</v>
      </c>
      <c r="AA48" s="14">
        <f t="shared" si="158"/>
        <v>0</v>
      </c>
      <c r="AB48" s="50">
        <v>8</v>
      </c>
      <c r="AC48" s="44">
        <v>0</v>
      </c>
      <c r="AD48" s="14">
        <f t="shared" si="11"/>
        <v>0</v>
      </c>
      <c r="AE48" s="50">
        <f t="shared" si="12"/>
        <v>169</v>
      </c>
      <c r="AF48" s="35">
        <f t="shared" si="13"/>
        <v>1</v>
      </c>
      <c r="AG48" s="14">
        <f t="shared" si="159"/>
        <v>5.9171597633136093E-3</v>
      </c>
      <c r="AH48" s="50">
        <v>9101</v>
      </c>
      <c r="AI48" s="44">
        <v>33</v>
      </c>
      <c r="AJ48" s="14">
        <f t="shared" si="160"/>
        <v>3.6259751675640039E-3</v>
      </c>
      <c r="AK48" s="50">
        <v>3910</v>
      </c>
      <c r="AL48" s="44">
        <v>56</v>
      </c>
      <c r="AM48" s="14">
        <f t="shared" si="16"/>
        <v>1.432225063938619E-2</v>
      </c>
      <c r="AN48" s="50">
        <v>1724</v>
      </c>
      <c r="AO48" s="44">
        <v>43</v>
      </c>
      <c r="AP48" s="14">
        <f t="shared" si="161"/>
        <v>2.4941995359628769E-2</v>
      </c>
      <c r="AQ48" s="50">
        <v>106</v>
      </c>
      <c r="AR48" s="44">
        <v>0</v>
      </c>
      <c r="AS48" s="14">
        <f t="shared" si="18"/>
        <v>0</v>
      </c>
      <c r="AT48" s="50">
        <f t="shared" si="19"/>
        <v>14841</v>
      </c>
      <c r="AU48" s="35">
        <f t="shared" si="20"/>
        <v>132</v>
      </c>
      <c r="AV48" s="14">
        <f t="shared" si="162"/>
        <v>8.8942793612290273E-3</v>
      </c>
      <c r="AW48" s="50">
        <v>7303</v>
      </c>
      <c r="AX48" s="44">
        <v>8</v>
      </c>
      <c r="AY48" s="14">
        <f t="shared" si="163"/>
        <v>1.0954402300424482E-3</v>
      </c>
      <c r="AZ48" s="50">
        <v>3011</v>
      </c>
      <c r="BA48" s="44">
        <v>19</v>
      </c>
      <c r="BB48" s="14">
        <f t="shared" si="23"/>
        <v>6.3101959481899703E-3</v>
      </c>
      <c r="BC48" s="50">
        <v>1061</v>
      </c>
      <c r="BD48" s="35">
        <v>25</v>
      </c>
      <c r="BE48" s="14">
        <f t="shared" si="164"/>
        <v>2.35626767200754E-2</v>
      </c>
      <c r="BF48" s="50">
        <v>174</v>
      </c>
      <c r="BG48" s="44">
        <v>0</v>
      </c>
      <c r="BH48" s="14">
        <f t="shared" si="25"/>
        <v>0</v>
      </c>
      <c r="BI48" s="50">
        <f t="shared" si="26"/>
        <v>11549</v>
      </c>
      <c r="BJ48" s="35">
        <f t="shared" si="27"/>
        <v>52</v>
      </c>
      <c r="BK48" s="14">
        <f t="shared" si="165"/>
        <v>4.5025543337085458E-3</v>
      </c>
      <c r="BL48" s="50">
        <v>4360</v>
      </c>
      <c r="BM48" s="44">
        <v>3</v>
      </c>
      <c r="BN48" s="14">
        <f t="shared" si="166"/>
        <v>6.8807339449541288E-4</v>
      </c>
      <c r="BO48" s="50">
        <v>1714</v>
      </c>
      <c r="BP48" s="44">
        <v>9</v>
      </c>
      <c r="BQ48" s="14">
        <f t="shared" si="30"/>
        <v>5.2508751458576431E-3</v>
      </c>
      <c r="BR48" s="50">
        <v>557</v>
      </c>
      <c r="BS48" s="35">
        <v>12</v>
      </c>
      <c r="BT48" s="14">
        <f t="shared" si="167"/>
        <v>2.1543985637342909E-2</v>
      </c>
      <c r="BU48" s="50">
        <v>206</v>
      </c>
      <c r="BV48" s="44">
        <v>0</v>
      </c>
      <c r="BW48" s="14">
        <f t="shared" si="32"/>
        <v>0</v>
      </c>
      <c r="BX48" s="50">
        <f t="shared" si="33"/>
        <v>6837</v>
      </c>
      <c r="BY48" s="35">
        <f t="shared" si="34"/>
        <v>24</v>
      </c>
      <c r="BZ48" s="14">
        <f t="shared" si="168"/>
        <v>3.5103115401491883E-3</v>
      </c>
      <c r="CA48" s="50">
        <v>2061</v>
      </c>
      <c r="CB48" s="44">
        <v>0</v>
      </c>
      <c r="CC48" s="14">
        <f t="shared" si="169"/>
        <v>0</v>
      </c>
      <c r="CD48" s="50">
        <v>645</v>
      </c>
      <c r="CE48" s="44">
        <v>1</v>
      </c>
      <c r="CF48" s="14">
        <f t="shared" si="37"/>
        <v>1.5503875968992248E-3</v>
      </c>
      <c r="CG48" s="50">
        <v>195</v>
      </c>
      <c r="CH48" s="35">
        <v>0</v>
      </c>
      <c r="CI48" s="14">
        <f t="shared" si="170"/>
        <v>0</v>
      </c>
      <c r="CJ48" s="50">
        <v>221</v>
      </c>
      <c r="CK48" s="44">
        <v>0</v>
      </c>
      <c r="CL48" s="14">
        <f t="shared" si="39"/>
        <v>0</v>
      </c>
      <c r="CM48" s="50">
        <f t="shared" si="40"/>
        <v>3122</v>
      </c>
      <c r="CN48" s="35">
        <f t="shared" si="41"/>
        <v>1</v>
      </c>
      <c r="CO48" s="14">
        <f t="shared" si="171"/>
        <v>3.2030749519538755E-4</v>
      </c>
      <c r="CP48" s="50">
        <v>693</v>
      </c>
      <c r="CQ48" s="44">
        <v>0</v>
      </c>
      <c r="CR48" s="14">
        <f t="shared" si="172"/>
        <v>0</v>
      </c>
      <c r="CS48" s="50">
        <v>147</v>
      </c>
      <c r="CT48" s="44">
        <v>0</v>
      </c>
      <c r="CU48" s="14">
        <f t="shared" si="44"/>
        <v>0</v>
      </c>
      <c r="CV48" s="50">
        <v>51</v>
      </c>
      <c r="CW48" s="35">
        <v>0</v>
      </c>
      <c r="CX48" s="14">
        <f t="shared" si="173"/>
        <v>0</v>
      </c>
      <c r="CY48" s="50">
        <v>138</v>
      </c>
      <c r="CZ48" s="44">
        <v>0</v>
      </c>
      <c r="DA48" s="14">
        <f t="shared" si="46"/>
        <v>0</v>
      </c>
      <c r="DB48" s="50">
        <f t="shared" si="47"/>
        <v>1029</v>
      </c>
      <c r="DC48" s="35">
        <f t="shared" si="48"/>
        <v>0</v>
      </c>
      <c r="DD48" s="14">
        <f t="shared" si="174"/>
        <v>0</v>
      </c>
      <c r="DE48" s="50">
        <f t="shared" si="175"/>
        <v>23681</v>
      </c>
      <c r="DF48" s="44">
        <f t="shared" si="176"/>
        <v>46</v>
      </c>
      <c r="DG48" s="14">
        <f t="shared" si="177"/>
        <v>1.9424855369283391E-3</v>
      </c>
      <c r="DH48" s="50">
        <f t="shared" si="52"/>
        <v>9442</v>
      </c>
      <c r="DI48" s="44">
        <f t="shared" si="53"/>
        <v>85</v>
      </c>
      <c r="DJ48" s="14">
        <f t="shared" si="83"/>
        <v>9.0023300148273679E-3</v>
      </c>
      <c r="DK48" s="50">
        <f t="shared" si="178"/>
        <v>3592</v>
      </c>
      <c r="DL48" s="35">
        <f t="shared" si="179"/>
        <v>80</v>
      </c>
      <c r="DM48" s="14">
        <f t="shared" si="180"/>
        <v>2.2271714922048998E-2</v>
      </c>
      <c r="DN48" s="50">
        <f t="shared" si="57"/>
        <v>854</v>
      </c>
      <c r="DO48" s="44">
        <f t="shared" si="58"/>
        <v>0</v>
      </c>
      <c r="DP48" s="14">
        <f t="shared" si="59"/>
        <v>0</v>
      </c>
      <c r="DQ48" s="50">
        <f t="shared" si="181"/>
        <v>37569</v>
      </c>
      <c r="DR48" s="35">
        <f t="shared" si="182"/>
        <v>211</v>
      </c>
      <c r="DS48" s="14">
        <f t="shared" si="183"/>
        <v>5.6163326146557004E-3</v>
      </c>
      <c r="DU48" s="77" t="s">
        <v>29</v>
      </c>
      <c r="DV48" s="75">
        <f>VLOOKUP(DU48,$C$6:$DS$79,121,FALSE)</f>
        <v>2.0239880059970013E-2</v>
      </c>
      <c r="DW48" s="74"/>
      <c r="DX48" s="51" t="str">
        <f>INDEX($DU$6:$DU$48,MATCH(DY48,DV$6:DV$48,0))</f>
        <v>八尾市</v>
      </c>
      <c r="DY48" s="43">
        <f t="shared" si="86"/>
        <v>2.3519035719535499E-3</v>
      </c>
      <c r="DZ48" s="43">
        <f t="shared" si="87"/>
        <v>2E-3</v>
      </c>
      <c r="EA48" s="43">
        <f t="shared" si="0"/>
        <v>1.1464676059208684E-3</v>
      </c>
      <c r="EB48" s="43">
        <f t="shared" si="63"/>
        <v>1E-3</v>
      </c>
      <c r="EC48" s="92">
        <f t="shared" si="64"/>
        <v>0.1</v>
      </c>
      <c r="ED48" s="74"/>
      <c r="EE48" s="34" t="s">
        <v>29</v>
      </c>
      <c r="EF48" s="43">
        <f t="shared" si="65"/>
        <v>5.681818181818182E-3</v>
      </c>
      <c r="EG48" s="43">
        <f t="shared" si="66"/>
        <v>6.0000000000000001E-3</v>
      </c>
      <c r="EH48" s="43">
        <f t="shared" si="67"/>
        <v>4.4117647058823532E-2</v>
      </c>
      <c r="EI48" s="43">
        <f t="shared" si="68"/>
        <v>4.3999999999999997E-2</v>
      </c>
      <c r="EJ48" s="43">
        <f t="shared" si="69"/>
        <v>0.109375</v>
      </c>
      <c r="EK48" s="43">
        <f t="shared" si="70"/>
        <v>0.109</v>
      </c>
      <c r="EM48" s="43">
        <f>$DS$80</f>
        <v>8.6223911663936698E-3</v>
      </c>
      <c r="EN48" s="43">
        <f t="shared" si="72"/>
        <v>8.9999999999999993E-3</v>
      </c>
      <c r="EO48" s="43">
        <f t="shared" si="73"/>
        <v>6.0169242942253792E-3</v>
      </c>
      <c r="EP48" s="43">
        <f t="shared" si="74"/>
        <v>6.0000000000000001E-3</v>
      </c>
      <c r="EQ48" s="92">
        <f t="shared" si="75"/>
        <v>0.29999999999999993</v>
      </c>
      <c r="ER48" s="43">
        <f>$DG$80</f>
        <v>4.5434080562951271E-3</v>
      </c>
      <c r="ES48" s="43">
        <f>ROUND(ER48,3)</f>
        <v>5.0000000000000001E-3</v>
      </c>
      <c r="ET48" s="43">
        <f t="shared" si="78"/>
        <v>1.6994682078983928E-2</v>
      </c>
      <c r="EU48" s="43">
        <f>ROUND(ET48,3)</f>
        <v>1.7000000000000001E-2</v>
      </c>
      <c r="EV48" s="43">
        <f>$DM$80</f>
        <v>2.9811388691793662E-2</v>
      </c>
      <c r="EW48" s="43">
        <f t="shared" si="81"/>
        <v>0.03</v>
      </c>
      <c r="EX48" s="36">
        <v>999</v>
      </c>
    </row>
    <row r="49" spans="2:162" s="13" customFormat="1" ht="13.5" customHeight="1">
      <c r="B49" s="52">
        <v>44</v>
      </c>
      <c r="C49" s="34" t="s">
        <v>18</v>
      </c>
      <c r="D49" s="50">
        <v>14</v>
      </c>
      <c r="E49" s="44">
        <v>0</v>
      </c>
      <c r="F49" s="14">
        <f t="shared" si="154"/>
        <v>0</v>
      </c>
      <c r="G49" s="50">
        <v>0</v>
      </c>
      <c r="H49" s="44">
        <v>0</v>
      </c>
      <c r="I49" s="14" t="str">
        <f t="shared" si="2"/>
        <v>-</v>
      </c>
      <c r="J49" s="50">
        <v>0</v>
      </c>
      <c r="K49" s="44">
        <v>0</v>
      </c>
      <c r="L49" s="14" t="str">
        <f t="shared" si="155"/>
        <v>-</v>
      </c>
      <c r="M49" s="50">
        <v>0</v>
      </c>
      <c r="N49" s="44">
        <v>0</v>
      </c>
      <c r="O49" s="14" t="str">
        <f t="shared" si="4"/>
        <v>-</v>
      </c>
      <c r="P49" s="50">
        <f t="shared" si="5"/>
        <v>14</v>
      </c>
      <c r="Q49" s="44">
        <f t="shared" si="6"/>
        <v>0</v>
      </c>
      <c r="R49" s="14">
        <f t="shared" si="156"/>
        <v>0</v>
      </c>
      <c r="S49" s="50">
        <v>70</v>
      </c>
      <c r="T49" s="44">
        <v>0</v>
      </c>
      <c r="U49" s="14">
        <f t="shared" si="157"/>
        <v>0</v>
      </c>
      <c r="V49" s="50">
        <v>7</v>
      </c>
      <c r="W49" s="44">
        <v>0</v>
      </c>
      <c r="X49" s="14">
        <f t="shared" si="9"/>
        <v>0</v>
      </c>
      <c r="Y49" s="50">
        <v>1</v>
      </c>
      <c r="Z49" s="35">
        <v>0</v>
      </c>
      <c r="AA49" s="14">
        <f t="shared" si="158"/>
        <v>0</v>
      </c>
      <c r="AB49" s="50">
        <v>3</v>
      </c>
      <c r="AC49" s="44">
        <v>0</v>
      </c>
      <c r="AD49" s="14">
        <f t="shared" si="11"/>
        <v>0</v>
      </c>
      <c r="AE49" s="50">
        <f t="shared" si="12"/>
        <v>81</v>
      </c>
      <c r="AF49" s="35">
        <f t="shared" si="13"/>
        <v>0</v>
      </c>
      <c r="AG49" s="14">
        <f t="shared" si="159"/>
        <v>0</v>
      </c>
      <c r="AH49" s="50">
        <v>10952</v>
      </c>
      <c r="AI49" s="44">
        <v>20</v>
      </c>
      <c r="AJ49" s="14">
        <f t="shared" si="160"/>
        <v>1.8261504747991235E-3</v>
      </c>
      <c r="AK49" s="50">
        <v>2845</v>
      </c>
      <c r="AL49" s="44">
        <v>28</v>
      </c>
      <c r="AM49" s="14">
        <f t="shared" si="16"/>
        <v>9.8418277680140595E-3</v>
      </c>
      <c r="AN49" s="50">
        <v>1501</v>
      </c>
      <c r="AO49" s="44">
        <v>11</v>
      </c>
      <c r="AP49" s="14">
        <f t="shared" si="161"/>
        <v>7.3284477015323115E-3</v>
      </c>
      <c r="AQ49" s="50">
        <v>117</v>
      </c>
      <c r="AR49" s="44">
        <v>0</v>
      </c>
      <c r="AS49" s="14">
        <f t="shared" si="18"/>
        <v>0</v>
      </c>
      <c r="AT49" s="50">
        <f t="shared" si="19"/>
        <v>15415</v>
      </c>
      <c r="AU49" s="35">
        <f t="shared" si="20"/>
        <v>59</v>
      </c>
      <c r="AV49" s="14">
        <f t="shared" si="162"/>
        <v>3.8274408044112877E-3</v>
      </c>
      <c r="AW49" s="50">
        <v>9849</v>
      </c>
      <c r="AX49" s="44">
        <v>8</v>
      </c>
      <c r="AY49" s="14">
        <f t="shared" si="163"/>
        <v>8.1226520458929836E-4</v>
      </c>
      <c r="AZ49" s="50">
        <v>2172</v>
      </c>
      <c r="BA49" s="44">
        <v>15</v>
      </c>
      <c r="BB49" s="14">
        <f t="shared" si="23"/>
        <v>6.9060773480662981E-3</v>
      </c>
      <c r="BC49" s="50">
        <v>908</v>
      </c>
      <c r="BD49" s="35">
        <v>9</v>
      </c>
      <c r="BE49" s="14">
        <f t="shared" si="164"/>
        <v>9.911894273127754E-3</v>
      </c>
      <c r="BF49" s="50">
        <v>202</v>
      </c>
      <c r="BG49" s="44">
        <v>0</v>
      </c>
      <c r="BH49" s="14">
        <f t="shared" si="25"/>
        <v>0</v>
      </c>
      <c r="BI49" s="50">
        <f t="shared" si="26"/>
        <v>13131</v>
      </c>
      <c r="BJ49" s="35">
        <f t="shared" si="27"/>
        <v>32</v>
      </c>
      <c r="BK49" s="14">
        <f t="shared" si="165"/>
        <v>2.4369811895514431E-3</v>
      </c>
      <c r="BL49" s="50">
        <v>5843</v>
      </c>
      <c r="BM49" s="44">
        <v>0</v>
      </c>
      <c r="BN49" s="14">
        <f t="shared" si="166"/>
        <v>0</v>
      </c>
      <c r="BO49" s="50">
        <v>1315</v>
      </c>
      <c r="BP49" s="44">
        <v>2</v>
      </c>
      <c r="BQ49" s="14">
        <f t="shared" si="30"/>
        <v>1.520912547528517E-3</v>
      </c>
      <c r="BR49" s="50">
        <v>464</v>
      </c>
      <c r="BS49" s="35">
        <v>2</v>
      </c>
      <c r="BT49" s="14">
        <f t="shared" si="167"/>
        <v>4.3103448275862068E-3</v>
      </c>
      <c r="BU49" s="50">
        <v>246</v>
      </c>
      <c r="BV49" s="44">
        <v>0</v>
      </c>
      <c r="BW49" s="14">
        <f t="shared" si="32"/>
        <v>0</v>
      </c>
      <c r="BX49" s="50">
        <f t="shared" si="33"/>
        <v>7868</v>
      </c>
      <c r="BY49" s="35">
        <f t="shared" si="34"/>
        <v>4</v>
      </c>
      <c r="BZ49" s="14">
        <f t="shared" si="168"/>
        <v>5.0838840874428064E-4</v>
      </c>
      <c r="CA49" s="50">
        <v>2391</v>
      </c>
      <c r="CB49" s="44">
        <v>0</v>
      </c>
      <c r="CC49" s="14">
        <f t="shared" si="169"/>
        <v>0</v>
      </c>
      <c r="CD49" s="50">
        <v>477</v>
      </c>
      <c r="CE49" s="44">
        <v>1</v>
      </c>
      <c r="CF49" s="14">
        <f t="shared" si="37"/>
        <v>2.0964360587002098E-3</v>
      </c>
      <c r="CG49" s="50">
        <v>185</v>
      </c>
      <c r="CH49" s="35">
        <v>0</v>
      </c>
      <c r="CI49" s="14">
        <f t="shared" si="170"/>
        <v>0</v>
      </c>
      <c r="CJ49" s="50">
        <v>228</v>
      </c>
      <c r="CK49" s="44">
        <v>0</v>
      </c>
      <c r="CL49" s="14">
        <f t="shared" si="39"/>
        <v>0</v>
      </c>
      <c r="CM49" s="50">
        <f t="shared" si="40"/>
        <v>3281</v>
      </c>
      <c r="CN49" s="35">
        <f t="shared" si="41"/>
        <v>1</v>
      </c>
      <c r="CO49" s="14">
        <f t="shared" si="171"/>
        <v>3.0478512648582747E-4</v>
      </c>
      <c r="CP49" s="50">
        <v>708</v>
      </c>
      <c r="CQ49" s="44">
        <v>0</v>
      </c>
      <c r="CR49" s="14">
        <f t="shared" si="172"/>
        <v>0</v>
      </c>
      <c r="CS49" s="50">
        <v>109</v>
      </c>
      <c r="CT49" s="44">
        <v>0</v>
      </c>
      <c r="CU49" s="14">
        <f t="shared" si="44"/>
        <v>0</v>
      </c>
      <c r="CV49" s="50">
        <v>47</v>
      </c>
      <c r="CW49" s="35">
        <v>0</v>
      </c>
      <c r="CX49" s="14">
        <f t="shared" si="173"/>
        <v>0</v>
      </c>
      <c r="CY49" s="50">
        <v>164</v>
      </c>
      <c r="CZ49" s="44">
        <v>0</v>
      </c>
      <c r="DA49" s="14">
        <f t="shared" si="46"/>
        <v>0</v>
      </c>
      <c r="DB49" s="50">
        <f t="shared" si="47"/>
        <v>1028</v>
      </c>
      <c r="DC49" s="35">
        <f t="shared" si="48"/>
        <v>0</v>
      </c>
      <c r="DD49" s="14">
        <f t="shared" si="174"/>
        <v>0</v>
      </c>
      <c r="DE49" s="50">
        <f t="shared" si="175"/>
        <v>29827</v>
      </c>
      <c r="DF49" s="44">
        <f t="shared" si="176"/>
        <v>28</v>
      </c>
      <c r="DG49" s="14">
        <f t="shared" si="177"/>
        <v>9.3874677305796764E-4</v>
      </c>
      <c r="DH49" s="50">
        <f t="shared" si="52"/>
        <v>6925</v>
      </c>
      <c r="DI49" s="44">
        <f t="shared" si="53"/>
        <v>46</v>
      </c>
      <c r="DJ49" s="14">
        <f t="shared" si="83"/>
        <v>6.642599277978339E-3</v>
      </c>
      <c r="DK49" s="50">
        <f t="shared" si="178"/>
        <v>3106</v>
      </c>
      <c r="DL49" s="35">
        <f t="shared" si="179"/>
        <v>22</v>
      </c>
      <c r="DM49" s="14">
        <f t="shared" si="180"/>
        <v>7.0830650354153256E-3</v>
      </c>
      <c r="DN49" s="50">
        <f t="shared" si="57"/>
        <v>960</v>
      </c>
      <c r="DO49" s="44">
        <f t="shared" si="58"/>
        <v>0</v>
      </c>
      <c r="DP49" s="14">
        <f t="shared" si="59"/>
        <v>0</v>
      </c>
      <c r="DQ49" s="50">
        <f t="shared" si="181"/>
        <v>40818</v>
      </c>
      <c r="DR49" s="35">
        <f t="shared" si="182"/>
        <v>96</v>
      </c>
      <c r="DS49" s="14">
        <f t="shared" si="183"/>
        <v>2.3519035719535499E-3</v>
      </c>
    </row>
    <row r="50" spans="2:162" s="13" customFormat="1" ht="13.5" customHeight="1">
      <c r="B50" s="52">
        <v>45</v>
      </c>
      <c r="C50" s="34" t="s">
        <v>41</v>
      </c>
      <c r="D50" s="50">
        <v>44</v>
      </c>
      <c r="E50" s="44">
        <v>0</v>
      </c>
      <c r="F50" s="14">
        <f t="shared" si="154"/>
        <v>0</v>
      </c>
      <c r="G50" s="50">
        <v>4</v>
      </c>
      <c r="H50" s="44">
        <v>0</v>
      </c>
      <c r="I50" s="14">
        <f t="shared" si="2"/>
        <v>0</v>
      </c>
      <c r="J50" s="50">
        <v>1</v>
      </c>
      <c r="K50" s="44">
        <v>0</v>
      </c>
      <c r="L50" s="14">
        <f t="shared" si="155"/>
        <v>0</v>
      </c>
      <c r="M50" s="50">
        <v>0</v>
      </c>
      <c r="N50" s="44">
        <v>0</v>
      </c>
      <c r="O50" s="14" t="str">
        <f t="shared" si="4"/>
        <v>-</v>
      </c>
      <c r="P50" s="50">
        <f t="shared" si="5"/>
        <v>49</v>
      </c>
      <c r="Q50" s="44">
        <f t="shared" si="6"/>
        <v>0</v>
      </c>
      <c r="R50" s="14">
        <f t="shared" si="156"/>
        <v>0</v>
      </c>
      <c r="S50" s="50">
        <v>109</v>
      </c>
      <c r="T50" s="44">
        <v>3</v>
      </c>
      <c r="U50" s="14">
        <f t="shared" si="157"/>
        <v>2.7522935779816515E-2</v>
      </c>
      <c r="V50" s="50">
        <v>14</v>
      </c>
      <c r="W50" s="44">
        <v>0</v>
      </c>
      <c r="X50" s="14">
        <f t="shared" si="9"/>
        <v>0</v>
      </c>
      <c r="Y50" s="50">
        <v>1</v>
      </c>
      <c r="Z50" s="35">
        <v>0</v>
      </c>
      <c r="AA50" s="14">
        <f t="shared" si="158"/>
        <v>0</v>
      </c>
      <c r="AB50" s="50">
        <v>4</v>
      </c>
      <c r="AC50" s="44">
        <v>0</v>
      </c>
      <c r="AD50" s="14">
        <f t="shared" si="11"/>
        <v>0</v>
      </c>
      <c r="AE50" s="50">
        <f t="shared" si="12"/>
        <v>128</v>
      </c>
      <c r="AF50" s="35">
        <f t="shared" si="13"/>
        <v>3</v>
      </c>
      <c r="AG50" s="14">
        <f t="shared" si="159"/>
        <v>2.34375E-2</v>
      </c>
      <c r="AH50" s="50">
        <v>3894</v>
      </c>
      <c r="AI50" s="44">
        <v>25</v>
      </c>
      <c r="AJ50" s="14">
        <f t="shared" si="160"/>
        <v>6.4201335387776065E-3</v>
      </c>
      <c r="AK50" s="50">
        <v>919</v>
      </c>
      <c r="AL50" s="44">
        <v>23</v>
      </c>
      <c r="AM50" s="14">
        <f t="shared" si="16"/>
        <v>2.5027203482045703E-2</v>
      </c>
      <c r="AN50" s="50">
        <v>361</v>
      </c>
      <c r="AO50" s="44">
        <v>20</v>
      </c>
      <c r="AP50" s="14">
        <f t="shared" si="161"/>
        <v>5.5401662049861494E-2</v>
      </c>
      <c r="AQ50" s="50">
        <v>31</v>
      </c>
      <c r="AR50" s="44">
        <v>0</v>
      </c>
      <c r="AS50" s="14">
        <f t="shared" si="18"/>
        <v>0</v>
      </c>
      <c r="AT50" s="50">
        <f t="shared" si="19"/>
        <v>5205</v>
      </c>
      <c r="AU50" s="35">
        <f t="shared" si="20"/>
        <v>68</v>
      </c>
      <c r="AV50" s="14">
        <f t="shared" si="162"/>
        <v>1.3064361191162345E-2</v>
      </c>
      <c r="AW50" s="50">
        <v>3253</v>
      </c>
      <c r="AX50" s="44">
        <v>17</v>
      </c>
      <c r="AY50" s="14">
        <f t="shared" si="163"/>
        <v>5.2259452812788197E-3</v>
      </c>
      <c r="AZ50" s="50">
        <v>703</v>
      </c>
      <c r="BA50" s="44">
        <v>12</v>
      </c>
      <c r="BB50" s="14">
        <f t="shared" si="23"/>
        <v>1.7069701280227598E-2</v>
      </c>
      <c r="BC50" s="50">
        <v>235</v>
      </c>
      <c r="BD50" s="35">
        <v>6</v>
      </c>
      <c r="BE50" s="14">
        <f t="shared" si="164"/>
        <v>2.553191489361702E-2</v>
      </c>
      <c r="BF50" s="50">
        <v>65</v>
      </c>
      <c r="BG50" s="44">
        <v>0</v>
      </c>
      <c r="BH50" s="14">
        <f t="shared" si="25"/>
        <v>0</v>
      </c>
      <c r="BI50" s="50">
        <f t="shared" si="26"/>
        <v>4256</v>
      </c>
      <c r="BJ50" s="35">
        <f t="shared" si="27"/>
        <v>35</v>
      </c>
      <c r="BK50" s="14">
        <f t="shared" si="165"/>
        <v>8.2236842105263153E-3</v>
      </c>
      <c r="BL50" s="50">
        <v>2227</v>
      </c>
      <c r="BM50" s="44">
        <v>3</v>
      </c>
      <c r="BN50" s="14">
        <f t="shared" si="166"/>
        <v>1.3471037269869781E-3</v>
      </c>
      <c r="BO50" s="50">
        <v>415</v>
      </c>
      <c r="BP50" s="44">
        <v>3</v>
      </c>
      <c r="BQ50" s="14">
        <f t="shared" si="30"/>
        <v>7.2289156626506026E-3</v>
      </c>
      <c r="BR50" s="50">
        <v>103</v>
      </c>
      <c r="BS50" s="35">
        <v>1</v>
      </c>
      <c r="BT50" s="14">
        <f t="shared" si="167"/>
        <v>9.7087378640776691E-3</v>
      </c>
      <c r="BU50" s="50">
        <v>79</v>
      </c>
      <c r="BV50" s="44">
        <v>0</v>
      </c>
      <c r="BW50" s="14">
        <f t="shared" si="32"/>
        <v>0</v>
      </c>
      <c r="BX50" s="50">
        <f t="shared" si="33"/>
        <v>2824</v>
      </c>
      <c r="BY50" s="35">
        <f t="shared" si="34"/>
        <v>7</v>
      </c>
      <c r="BZ50" s="14">
        <f t="shared" si="168"/>
        <v>2.4787535410764872E-3</v>
      </c>
      <c r="CA50" s="50">
        <v>912</v>
      </c>
      <c r="CB50" s="44">
        <v>0</v>
      </c>
      <c r="CC50" s="14">
        <f t="shared" si="169"/>
        <v>0</v>
      </c>
      <c r="CD50" s="50">
        <v>163</v>
      </c>
      <c r="CE50" s="44">
        <v>0</v>
      </c>
      <c r="CF50" s="14">
        <f t="shared" si="37"/>
        <v>0</v>
      </c>
      <c r="CG50" s="50">
        <v>34</v>
      </c>
      <c r="CH50" s="35">
        <v>1</v>
      </c>
      <c r="CI50" s="14">
        <f t="shared" si="170"/>
        <v>2.9411764705882353E-2</v>
      </c>
      <c r="CJ50" s="50">
        <v>86</v>
      </c>
      <c r="CK50" s="44">
        <v>0</v>
      </c>
      <c r="CL50" s="14">
        <f t="shared" si="39"/>
        <v>0</v>
      </c>
      <c r="CM50" s="50">
        <f t="shared" si="40"/>
        <v>1195</v>
      </c>
      <c r="CN50" s="35">
        <f t="shared" si="41"/>
        <v>1</v>
      </c>
      <c r="CO50" s="14">
        <f t="shared" si="171"/>
        <v>8.3682008368200832E-4</v>
      </c>
      <c r="CP50" s="50">
        <v>225</v>
      </c>
      <c r="CQ50" s="44">
        <v>0</v>
      </c>
      <c r="CR50" s="14">
        <f t="shared" si="172"/>
        <v>0</v>
      </c>
      <c r="CS50" s="50">
        <v>35</v>
      </c>
      <c r="CT50" s="44">
        <v>0</v>
      </c>
      <c r="CU50" s="14">
        <f t="shared" si="44"/>
        <v>0</v>
      </c>
      <c r="CV50" s="50">
        <v>8</v>
      </c>
      <c r="CW50" s="35">
        <v>0</v>
      </c>
      <c r="CX50" s="14">
        <f t="shared" si="173"/>
        <v>0</v>
      </c>
      <c r="CY50" s="50">
        <v>82</v>
      </c>
      <c r="CZ50" s="44">
        <v>0</v>
      </c>
      <c r="DA50" s="14">
        <f t="shared" si="46"/>
        <v>0</v>
      </c>
      <c r="DB50" s="50">
        <f t="shared" si="47"/>
        <v>350</v>
      </c>
      <c r="DC50" s="35">
        <f t="shared" si="48"/>
        <v>0</v>
      </c>
      <c r="DD50" s="14">
        <f t="shared" si="174"/>
        <v>0</v>
      </c>
      <c r="DE50" s="50">
        <f t="shared" si="175"/>
        <v>10664</v>
      </c>
      <c r="DF50" s="44">
        <f t="shared" si="176"/>
        <v>48</v>
      </c>
      <c r="DG50" s="14">
        <f t="shared" si="177"/>
        <v>4.5011252813203298E-3</v>
      </c>
      <c r="DH50" s="50">
        <f t="shared" si="52"/>
        <v>2253</v>
      </c>
      <c r="DI50" s="44">
        <f t="shared" si="53"/>
        <v>38</v>
      </c>
      <c r="DJ50" s="14">
        <f t="shared" si="83"/>
        <v>1.6866400355082113E-2</v>
      </c>
      <c r="DK50" s="50">
        <f t="shared" si="178"/>
        <v>743</v>
      </c>
      <c r="DL50" s="35">
        <f t="shared" si="179"/>
        <v>28</v>
      </c>
      <c r="DM50" s="14">
        <f t="shared" si="180"/>
        <v>3.7685060565275909E-2</v>
      </c>
      <c r="DN50" s="50">
        <f t="shared" si="57"/>
        <v>347</v>
      </c>
      <c r="DO50" s="44">
        <f t="shared" si="58"/>
        <v>0</v>
      </c>
      <c r="DP50" s="14">
        <f t="shared" si="59"/>
        <v>0</v>
      </c>
      <c r="DQ50" s="50">
        <f t="shared" si="181"/>
        <v>14007</v>
      </c>
      <c r="DR50" s="35">
        <f t="shared" si="182"/>
        <v>114</v>
      </c>
      <c r="DS50" s="14">
        <f t="shared" si="183"/>
        <v>8.1387877489826517E-3</v>
      </c>
    </row>
    <row r="51" spans="2:162" s="13" customFormat="1" ht="13.5" customHeight="1">
      <c r="B51" s="52">
        <v>46</v>
      </c>
      <c r="C51" s="34" t="s">
        <v>21</v>
      </c>
      <c r="D51" s="50">
        <v>12</v>
      </c>
      <c r="E51" s="44">
        <v>0</v>
      </c>
      <c r="F51" s="14">
        <f t="shared" si="154"/>
        <v>0</v>
      </c>
      <c r="G51" s="50">
        <v>3</v>
      </c>
      <c r="H51" s="44">
        <v>0</v>
      </c>
      <c r="I51" s="14">
        <f t="shared" si="2"/>
        <v>0</v>
      </c>
      <c r="J51" s="50">
        <v>1</v>
      </c>
      <c r="K51" s="44">
        <v>0</v>
      </c>
      <c r="L51" s="14">
        <f t="shared" si="155"/>
        <v>0</v>
      </c>
      <c r="M51" s="50">
        <v>0</v>
      </c>
      <c r="N51" s="44">
        <v>0</v>
      </c>
      <c r="O51" s="14" t="str">
        <f t="shared" si="4"/>
        <v>-</v>
      </c>
      <c r="P51" s="50">
        <f t="shared" si="5"/>
        <v>16</v>
      </c>
      <c r="Q51" s="44">
        <f t="shared" si="6"/>
        <v>0</v>
      </c>
      <c r="R51" s="14">
        <f t="shared" si="156"/>
        <v>0</v>
      </c>
      <c r="S51" s="50">
        <v>102</v>
      </c>
      <c r="T51" s="44">
        <v>2</v>
      </c>
      <c r="U51" s="14">
        <f t="shared" si="157"/>
        <v>1.9607843137254902E-2</v>
      </c>
      <c r="V51" s="50">
        <v>4</v>
      </c>
      <c r="W51" s="44">
        <v>0</v>
      </c>
      <c r="X51" s="14">
        <f t="shared" si="9"/>
        <v>0</v>
      </c>
      <c r="Y51" s="50">
        <v>5</v>
      </c>
      <c r="Z51" s="35">
        <v>0</v>
      </c>
      <c r="AA51" s="14">
        <f t="shared" si="158"/>
        <v>0</v>
      </c>
      <c r="AB51" s="50">
        <v>6</v>
      </c>
      <c r="AC51" s="44">
        <v>0</v>
      </c>
      <c r="AD51" s="14">
        <f t="shared" si="11"/>
        <v>0</v>
      </c>
      <c r="AE51" s="50">
        <f t="shared" si="12"/>
        <v>117</v>
      </c>
      <c r="AF51" s="35">
        <f t="shared" si="13"/>
        <v>2</v>
      </c>
      <c r="AG51" s="14">
        <f t="shared" si="159"/>
        <v>1.7094017094017096E-2</v>
      </c>
      <c r="AH51" s="50">
        <v>4657</v>
      </c>
      <c r="AI51" s="44">
        <v>60</v>
      </c>
      <c r="AJ51" s="14">
        <f t="shared" si="160"/>
        <v>1.2883830792355593E-2</v>
      </c>
      <c r="AK51" s="50">
        <v>1534</v>
      </c>
      <c r="AL51" s="44">
        <v>52</v>
      </c>
      <c r="AM51" s="14">
        <f t="shared" si="16"/>
        <v>3.3898305084745763E-2</v>
      </c>
      <c r="AN51" s="50">
        <v>647</v>
      </c>
      <c r="AO51" s="44">
        <v>38</v>
      </c>
      <c r="AP51" s="14">
        <f t="shared" si="161"/>
        <v>5.8732612055641419E-2</v>
      </c>
      <c r="AQ51" s="50">
        <v>36</v>
      </c>
      <c r="AR51" s="44">
        <v>0</v>
      </c>
      <c r="AS51" s="14">
        <f t="shared" si="18"/>
        <v>0</v>
      </c>
      <c r="AT51" s="50">
        <f t="shared" si="19"/>
        <v>6874</v>
      </c>
      <c r="AU51" s="35">
        <f t="shared" si="20"/>
        <v>150</v>
      </c>
      <c r="AV51" s="14">
        <f t="shared" si="162"/>
        <v>2.1821355833575792E-2</v>
      </c>
      <c r="AW51" s="50">
        <v>3753</v>
      </c>
      <c r="AX51" s="44">
        <v>29</v>
      </c>
      <c r="AY51" s="14">
        <f t="shared" si="163"/>
        <v>7.7271516120436985E-3</v>
      </c>
      <c r="AZ51" s="50">
        <v>1254</v>
      </c>
      <c r="BA51" s="44">
        <v>26</v>
      </c>
      <c r="BB51" s="14">
        <f t="shared" si="23"/>
        <v>2.0733652312599681E-2</v>
      </c>
      <c r="BC51" s="50">
        <v>360</v>
      </c>
      <c r="BD51" s="35">
        <v>18</v>
      </c>
      <c r="BE51" s="14">
        <f t="shared" si="164"/>
        <v>0.05</v>
      </c>
      <c r="BF51" s="50">
        <v>97</v>
      </c>
      <c r="BG51" s="44">
        <v>0</v>
      </c>
      <c r="BH51" s="14">
        <f t="shared" si="25"/>
        <v>0</v>
      </c>
      <c r="BI51" s="50">
        <f t="shared" si="26"/>
        <v>5464</v>
      </c>
      <c r="BJ51" s="35">
        <f t="shared" si="27"/>
        <v>73</v>
      </c>
      <c r="BK51" s="14">
        <f t="shared" si="165"/>
        <v>1.3360175695461201E-2</v>
      </c>
      <c r="BL51" s="50">
        <v>2447</v>
      </c>
      <c r="BM51" s="44">
        <v>16</v>
      </c>
      <c r="BN51" s="14">
        <f t="shared" si="166"/>
        <v>6.5386187167960769E-3</v>
      </c>
      <c r="BO51" s="50">
        <v>723</v>
      </c>
      <c r="BP51" s="44">
        <v>11</v>
      </c>
      <c r="BQ51" s="14">
        <f t="shared" si="30"/>
        <v>1.5214384508990318E-2</v>
      </c>
      <c r="BR51" s="50">
        <v>200</v>
      </c>
      <c r="BS51" s="35">
        <v>9</v>
      </c>
      <c r="BT51" s="14">
        <f t="shared" si="167"/>
        <v>4.4999999999999998E-2</v>
      </c>
      <c r="BU51" s="50">
        <v>117</v>
      </c>
      <c r="BV51" s="44">
        <v>0</v>
      </c>
      <c r="BW51" s="14">
        <f t="shared" si="32"/>
        <v>0</v>
      </c>
      <c r="BX51" s="50">
        <f t="shared" si="33"/>
        <v>3487</v>
      </c>
      <c r="BY51" s="35">
        <f t="shared" si="34"/>
        <v>36</v>
      </c>
      <c r="BZ51" s="14">
        <f t="shared" si="168"/>
        <v>1.0324060797246917E-2</v>
      </c>
      <c r="CA51" s="50">
        <v>1081</v>
      </c>
      <c r="CB51" s="44">
        <v>0</v>
      </c>
      <c r="CC51" s="14">
        <f t="shared" si="169"/>
        <v>0</v>
      </c>
      <c r="CD51" s="50">
        <v>285</v>
      </c>
      <c r="CE51" s="44">
        <v>0</v>
      </c>
      <c r="CF51" s="14">
        <f t="shared" si="37"/>
        <v>0</v>
      </c>
      <c r="CG51" s="50">
        <v>71</v>
      </c>
      <c r="CH51" s="35">
        <v>1</v>
      </c>
      <c r="CI51" s="14">
        <f t="shared" si="170"/>
        <v>1.4084507042253521E-2</v>
      </c>
      <c r="CJ51" s="50">
        <v>113</v>
      </c>
      <c r="CK51" s="44">
        <v>0</v>
      </c>
      <c r="CL51" s="14">
        <f t="shared" si="39"/>
        <v>0</v>
      </c>
      <c r="CM51" s="50">
        <f t="shared" si="40"/>
        <v>1550</v>
      </c>
      <c r="CN51" s="35">
        <f t="shared" si="41"/>
        <v>1</v>
      </c>
      <c r="CO51" s="14">
        <f t="shared" si="171"/>
        <v>6.4516129032258064E-4</v>
      </c>
      <c r="CP51" s="50">
        <v>413</v>
      </c>
      <c r="CQ51" s="44">
        <v>0</v>
      </c>
      <c r="CR51" s="14">
        <f t="shared" si="172"/>
        <v>0</v>
      </c>
      <c r="CS51" s="50">
        <v>67</v>
      </c>
      <c r="CT51" s="44">
        <v>0</v>
      </c>
      <c r="CU51" s="14">
        <f t="shared" si="44"/>
        <v>0</v>
      </c>
      <c r="CV51" s="50">
        <v>14</v>
      </c>
      <c r="CW51" s="35">
        <v>0</v>
      </c>
      <c r="CX51" s="14">
        <f t="shared" si="173"/>
        <v>0</v>
      </c>
      <c r="CY51" s="50">
        <v>102</v>
      </c>
      <c r="CZ51" s="44">
        <v>0</v>
      </c>
      <c r="DA51" s="14">
        <f t="shared" si="46"/>
        <v>0</v>
      </c>
      <c r="DB51" s="50">
        <f t="shared" si="47"/>
        <v>596</v>
      </c>
      <c r="DC51" s="35">
        <f t="shared" si="48"/>
        <v>0</v>
      </c>
      <c r="DD51" s="14">
        <f t="shared" si="174"/>
        <v>0</v>
      </c>
      <c r="DE51" s="50">
        <f t="shared" si="175"/>
        <v>12465</v>
      </c>
      <c r="DF51" s="44">
        <f t="shared" si="176"/>
        <v>107</v>
      </c>
      <c r="DG51" s="14">
        <f t="shared" si="177"/>
        <v>8.5840352988367421E-3</v>
      </c>
      <c r="DH51" s="50">
        <f t="shared" si="52"/>
        <v>3870</v>
      </c>
      <c r="DI51" s="44">
        <f t="shared" si="53"/>
        <v>89</v>
      </c>
      <c r="DJ51" s="14">
        <f t="shared" si="83"/>
        <v>2.2997416020671835E-2</v>
      </c>
      <c r="DK51" s="50">
        <f t="shared" si="178"/>
        <v>1298</v>
      </c>
      <c r="DL51" s="35">
        <f t="shared" si="179"/>
        <v>66</v>
      </c>
      <c r="DM51" s="14">
        <f t="shared" si="180"/>
        <v>5.0847457627118647E-2</v>
      </c>
      <c r="DN51" s="50">
        <f t="shared" si="57"/>
        <v>471</v>
      </c>
      <c r="DO51" s="44">
        <f t="shared" si="58"/>
        <v>0</v>
      </c>
      <c r="DP51" s="14">
        <f t="shared" si="59"/>
        <v>0</v>
      </c>
      <c r="DQ51" s="50">
        <f t="shared" si="181"/>
        <v>18104</v>
      </c>
      <c r="DR51" s="35">
        <f t="shared" si="182"/>
        <v>262</v>
      </c>
      <c r="DS51" s="14">
        <f t="shared" si="183"/>
        <v>1.4471939902783915E-2</v>
      </c>
    </row>
    <row r="52" spans="2:162" s="13" customFormat="1" ht="13.5" customHeight="1">
      <c r="B52" s="52">
        <v>47</v>
      </c>
      <c r="C52" s="34" t="s">
        <v>13</v>
      </c>
      <c r="D52" s="50">
        <v>17</v>
      </c>
      <c r="E52" s="44">
        <v>0</v>
      </c>
      <c r="F52" s="14">
        <f>IFERROR(E52/D52,"-")</f>
        <v>0</v>
      </c>
      <c r="G52" s="50">
        <v>0</v>
      </c>
      <c r="H52" s="44">
        <v>0</v>
      </c>
      <c r="I52" s="14" t="str">
        <f t="shared" si="2"/>
        <v>-</v>
      </c>
      <c r="J52" s="50">
        <v>0</v>
      </c>
      <c r="K52" s="44">
        <v>0</v>
      </c>
      <c r="L52" s="14" t="str">
        <f>IFERROR(K52/J52,"-")</f>
        <v>-</v>
      </c>
      <c r="M52" s="50">
        <v>0</v>
      </c>
      <c r="N52" s="44">
        <v>0</v>
      </c>
      <c r="O52" s="14" t="str">
        <f t="shared" si="4"/>
        <v>-</v>
      </c>
      <c r="P52" s="50">
        <f t="shared" si="5"/>
        <v>17</v>
      </c>
      <c r="Q52" s="44">
        <f t="shared" si="6"/>
        <v>0</v>
      </c>
      <c r="R52" s="14">
        <f>IFERROR(Q52/P52,"-")</f>
        <v>0</v>
      </c>
      <c r="S52" s="50">
        <v>137</v>
      </c>
      <c r="T52" s="44">
        <v>1</v>
      </c>
      <c r="U52" s="14">
        <f>IFERROR(T52/S52,"-")</f>
        <v>7.2992700729927005E-3</v>
      </c>
      <c r="V52" s="50">
        <v>12</v>
      </c>
      <c r="W52" s="44">
        <v>1</v>
      </c>
      <c r="X52" s="14">
        <f t="shared" si="9"/>
        <v>8.3333333333333329E-2</v>
      </c>
      <c r="Y52" s="50">
        <v>1</v>
      </c>
      <c r="Z52" s="35">
        <v>0</v>
      </c>
      <c r="AA52" s="14">
        <f>IFERROR(Z52/Y52,"-")</f>
        <v>0</v>
      </c>
      <c r="AB52" s="50">
        <v>2</v>
      </c>
      <c r="AC52" s="44">
        <v>0</v>
      </c>
      <c r="AD52" s="14">
        <f t="shared" si="11"/>
        <v>0</v>
      </c>
      <c r="AE52" s="50">
        <f t="shared" si="12"/>
        <v>152</v>
      </c>
      <c r="AF52" s="35">
        <f t="shared" si="13"/>
        <v>2</v>
      </c>
      <c r="AG52" s="14">
        <f>IFERROR(AF52/AE52,"-")</f>
        <v>1.3157894736842105E-2</v>
      </c>
      <c r="AH52" s="50">
        <v>10432</v>
      </c>
      <c r="AI52" s="44">
        <v>45</v>
      </c>
      <c r="AJ52" s="14">
        <f>IFERROR(AI52/AH52,"-")</f>
        <v>4.3136503067484665E-3</v>
      </c>
      <c r="AK52" s="50">
        <v>2952</v>
      </c>
      <c r="AL52" s="44">
        <v>63</v>
      </c>
      <c r="AM52" s="14">
        <f t="shared" si="16"/>
        <v>2.1341463414634148E-2</v>
      </c>
      <c r="AN52" s="50">
        <v>1190</v>
      </c>
      <c r="AO52" s="44">
        <v>40</v>
      </c>
      <c r="AP52" s="14">
        <f>IFERROR(AO52/AN52,"-")</f>
        <v>3.3613445378151259E-2</v>
      </c>
      <c r="AQ52" s="50">
        <v>153</v>
      </c>
      <c r="AR52" s="44">
        <v>0</v>
      </c>
      <c r="AS52" s="14">
        <f t="shared" si="18"/>
        <v>0</v>
      </c>
      <c r="AT52" s="50">
        <f t="shared" si="19"/>
        <v>14727</v>
      </c>
      <c r="AU52" s="35">
        <f t="shared" si="20"/>
        <v>148</v>
      </c>
      <c r="AV52" s="14">
        <f>IFERROR(AU52/AT52,"-")</f>
        <v>1.0049568819175663E-2</v>
      </c>
      <c r="AW52" s="50">
        <v>8923</v>
      </c>
      <c r="AX52" s="44">
        <v>23</v>
      </c>
      <c r="AY52" s="14">
        <f>IFERROR(AX52/AW52,"-")</f>
        <v>2.5776084276588592E-3</v>
      </c>
      <c r="AZ52" s="50">
        <v>2187</v>
      </c>
      <c r="BA52" s="44">
        <v>33</v>
      </c>
      <c r="BB52" s="14">
        <f t="shared" si="23"/>
        <v>1.5089163237311385E-2</v>
      </c>
      <c r="BC52" s="50">
        <v>782</v>
      </c>
      <c r="BD52" s="35">
        <v>30</v>
      </c>
      <c r="BE52" s="14">
        <f>IFERROR(BD52/BC52,"-")</f>
        <v>3.8363171355498722E-2</v>
      </c>
      <c r="BF52" s="50">
        <v>243</v>
      </c>
      <c r="BG52" s="44">
        <v>0</v>
      </c>
      <c r="BH52" s="14">
        <f t="shared" si="25"/>
        <v>0</v>
      </c>
      <c r="BI52" s="50">
        <f t="shared" si="26"/>
        <v>12135</v>
      </c>
      <c r="BJ52" s="35">
        <f t="shared" si="27"/>
        <v>86</v>
      </c>
      <c r="BK52" s="14">
        <f>IFERROR(BJ52/BI52,"-")</f>
        <v>7.086938607334157E-3</v>
      </c>
      <c r="BL52" s="50">
        <v>4937</v>
      </c>
      <c r="BM52" s="44">
        <v>6</v>
      </c>
      <c r="BN52" s="14">
        <f>IFERROR(BM52/BL52,"-")</f>
        <v>1.2153129430828439E-3</v>
      </c>
      <c r="BO52" s="50">
        <v>1190</v>
      </c>
      <c r="BP52" s="44">
        <v>13</v>
      </c>
      <c r="BQ52" s="14">
        <f t="shared" si="30"/>
        <v>1.0924369747899159E-2</v>
      </c>
      <c r="BR52" s="50">
        <v>420</v>
      </c>
      <c r="BS52" s="35">
        <v>9</v>
      </c>
      <c r="BT52" s="14">
        <f>IFERROR(BS52/BR52,"-")</f>
        <v>2.1428571428571429E-2</v>
      </c>
      <c r="BU52" s="50">
        <v>227</v>
      </c>
      <c r="BV52" s="44">
        <v>0</v>
      </c>
      <c r="BW52" s="14">
        <f t="shared" si="32"/>
        <v>0</v>
      </c>
      <c r="BX52" s="50">
        <f t="shared" si="33"/>
        <v>6774</v>
      </c>
      <c r="BY52" s="35">
        <f t="shared" si="34"/>
        <v>28</v>
      </c>
      <c r="BZ52" s="14">
        <f>IFERROR(BY52/BX52,"-")</f>
        <v>4.1334514319456743E-3</v>
      </c>
      <c r="CA52" s="50">
        <v>1892</v>
      </c>
      <c r="CB52" s="44">
        <v>0</v>
      </c>
      <c r="CC52" s="14">
        <f>IFERROR(CB52/CA52,"-")</f>
        <v>0</v>
      </c>
      <c r="CD52" s="50">
        <v>422</v>
      </c>
      <c r="CE52" s="44">
        <v>1</v>
      </c>
      <c r="CF52" s="14">
        <f t="shared" si="37"/>
        <v>2.3696682464454978E-3</v>
      </c>
      <c r="CG52" s="50">
        <v>170</v>
      </c>
      <c r="CH52" s="35">
        <v>2</v>
      </c>
      <c r="CI52" s="14">
        <f>IFERROR(CH52/CG52,"-")</f>
        <v>1.1764705882352941E-2</v>
      </c>
      <c r="CJ52" s="50">
        <v>203</v>
      </c>
      <c r="CK52" s="44">
        <v>0</v>
      </c>
      <c r="CL52" s="14">
        <f t="shared" si="39"/>
        <v>0</v>
      </c>
      <c r="CM52" s="50">
        <f t="shared" si="40"/>
        <v>2687</v>
      </c>
      <c r="CN52" s="35">
        <f t="shared" si="41"/>
        <v>3</v>
      </c>
      <c r="CO52" s="14">
        <f>IFERROR(CN52/CM52,"-")</f>
        <v>1.1164867882396724E-3</v>
      </c>
      <c r="CP52" s="50">
        <v>533</v>
      </c>
      <c r="CQ52" s="44">
        <v>0</v>
      </c>
      <c r="CR52" s="14">
        <f>IFERROR(CQ52/CP52,"-")</f>
        <v>0</v>
      </c>
      <c r="CS52" s="50">
        <v>83</v>
      </c>
      <c r="CT52" s="44">
        <v>0</v>
      </c>
      <c r="CU52" s="14">
        <f t="shared" si="44"/>
        <v>0</v>
      </c>
      <c r="CV52" s="50">
        <v>43</v>
      </c>
      <c r="CW52" s="35">
        <v>0</v>
      </c>
      <c r="CX52" s="14">
        <f>IFERROR(CW52/CV52,"-")</f>
        <v>0</v>
      </c>
      <c r="CY52" s="50">
        <v>138</v>
      </c>
      <c r="CZ52" s="44">
        <v>0</v>
      </c>
      <c r="DA52" s="14">
        <f t="shared" si="46"/>
        <v>0</v>
      </c>
      <c r="DB52" s="50">
        <f t="shared" si="47"/>
        <v>797</v>
      </c>
      <c r="DC52" s="35">
        <f t="shared" si="48"/>
        <v>0</v>
      </c>
      <c r="DD52" s="14">
        <f>IFERROR(DC52/DB52,"-")</f>
        <v>0</v>
      </c>
      <c r="DE52" s="50">
        <f t="shared" ref="DE52:DF55" si="184">SUM(D52,S52,AH52,AW52,BL52,CA52,CP52)</f>
        <v>26871</v>
      </c>
      <c r="DF52" s="44">
        <f t="shared" si="184"/>
        <v>75</v>
      </c>
      <c r="DG52" s="14">
        <f>IFERROR(DF52/DE52,"-")</f>
        <v>2.7911130959026461E-3</v>
      </c>
      <c r="DH52" s="50">
        <f t="shared" si="52"/>
        <v>6846</v>
      </c>
      <c r="DI52" s="44">
        <f t="shared" si="53"/>
        <v>111</v>
      </c>
      <c r="DJ52" s="14">
        <f>IFERROR(DI52/DH52,"-")</f>
        <v>1.621384750219106E-2</v>
      </c>
      <c r="DK52" s="50">
        <f t="shared" ref="DK52:DL55" si="185">SUM(J52,Y52,AN52,BC52,BR52,CG52,CV52)</f>
        <v>2606</v>
      </c>
      <c r="DL52" s="35">
        <f t="shared" si="185"/>
        <v>81</v>
      </c>
      <c r="DM52" s="14">
        <f>IFERROR(DL52/DK52,"-")</f>
        <v>3.108211818879509E-2</v>
      </c>
      <c r="DN52" s="50">
        <f t="shared" si="57"/>
        <v>966</v>
      </c>
      <c r="DO52" s="44">
        <f t="shared" si="58"/>
        <v>0</v>
      </c>
      <c r="DP52" s="14">
        <f t="shared" si="59"/>
        <v>0</v>
      </c>
      <c r="DQ52" s="50">
        <f t="shared" ref="DQ52:DR55" si="186">SUM(P52,AE52,AT52,BI52,BX52,CM52,DB52)</f>
        <v>37289</v>
      </c>
      <c r="DR52" s="35">
        <f t="shared" si="186"/>
        <v>267</v>
      </c>
      <c r="DS52" s="14">
        <f>IFERROR(DR52/DQ52,"-")</f>
        <v>7.160288556947089E-3</v>
      </c>
    </row>
    <row r="53" spans="2:162" s="13" customFormat="1" ht="13.5" customHeight="1">
      <c r="B53" s="52">
        <v>48</v>
      </c>
      <c r="C53" s="34" t="s">
        <v>22</v>
      </c>
      <c r="D53" s="50">
        <v>9</v>
      </c>
      <c r="E53" s="44">
        <v>0</v>
      </c>
      <c r="F53" s="14">
        <f>IFERROR(E53/D53,"-")</f>
        <v>0</v>
      </c>
      <c r="G53" s="50">
        <v>1</v>
      </c>
      <c r="H53" s="44">
        <v>0</v>
      </c>
      <c r="I53" s="14">
        <f t="shared" si="2"/>
        <v>0</v>
      </c>
      <c r="J53" s="50">
        <v>0</v>
      </c>
      <c r="K53" s="44">
        <v>0</v>
      </c>
      <c r="L53" s="14" t="str">
        <f>IFERROR(K53/J53,"-")</f>
        <v>-</v>
      </c>
      <c r="M53" s="50">
        <v>0</v>
      </c>
      <c r="N53" s="44">
        <v>0</v>
      </c>
      <c r="O53" s="14" t="str">
        <f t="shared" si="4"/>
        <v>-</v>
      </c>
      <c r="P53" s="50">
        <f t="shared" si="5"/>
        <v>10</v>
      </c>
      <c r="Q53" s="44">
        <f t="shared" si="6"/>
        <v>0</v>
      </c>
      <c r="R53" s="14">
        <f>IFERROR(Q53/P53,"-")</f>
        <v>0</v>
      </c>
      <c r="S53" s="50">
        <v>55</v>
      </c>
      <c r="T53" s="44">
        <v>0</v>
      </c>
      <c r="U53" s="14">
        <f>IFERROR(T53/S53,"-")</f>
        <v>0</v>
      </c>
      <c r="V53" s="50">
        <v>3</v>
      </c>
      <c r="W53" s="44">
        <v>0</v>
      </c>
      <c r="X53" s="14">
        <f t="shared" si="9"/>
        <v>0</v>
      </c>
      <c r="Y53" s="50">
        <v>2</v>
      </c>
      <c r="Z53" s="35">
        <v>0</v>
      </c>
      <c r="AA53" s="14">
        <f>IFERROR(Z53/Y53,"-")</f>
        <v>0</v>
      </c>
      <c r="AB53" s="50">
        <v>2</v>
      </c>
      <c r="AC53" s="44">
        <v>0</v>
      </c>
      <c r="AD53" s="14">
        <f t="shared" si="11"/>
        <v>0</v>
      </c>
      <c r="AE53" s="50">
        <f t="shared" si="12"/>
        <v>62</v>
      </c>
      <c r="AF53" s="35">
        <f t="shared" si="13"/>
        <v>0</v>
      </c>
      <c r="AG53" s="14">
        <f>IFERROR(AF53/AE53,"-")</f>
        <v>0</v>
      </c>
      <c r="AH53" s="50">
        <v>4667</v>
      </c>
      <c r="AI53" s="44">
        <v>24</v>
      </c>
      <c r="AJ53" s="14">
        <f>IFERROR(AI53/AH53,"-")</f>
        <v>5.1424898221555607E-3</v>
      </c>
      <c r="AK53" s="50">
        <v>2309</v>
      </c>
      <c r="AL53" s="44">
        <v>44</v>
      </c>
      <c r="AM53" s="14">
        <f t="shared" si="16"/>
        <v>1.9055868341273277E-2</v>
      </c>
      <c r="AN53" s="50">
        <v>789</v>
      </c>
      <c r="AO53" s="44">
        <v>33</v>
      </c>
      <c r="AP53" s="14">
        <f>IFERROR(AO53/AN53,"-")</f>
        <v>4.1825095057034217E-2</v>
      </c>
      <c r="AQ53" s="50">
        <v>54</v>
      </c>
      <c r="AR53" s="44">
        <v>0</v>
      </c>
      <c r="AS53" s="14">
        <f t="shared" si="18"/>
        <v>0</v>
      </c>
      <c r="AT53" s="50">
        <f t="shared" si="19"/>
        <v>7819</v>
      </c>
      <c r="AU53" s="35">
        <f t="shared" si="20"/>
        <v>101</v>
      </c>
      <c r="AV53" s="14">
        <f>IFERROR(AU53/AT53,"-")</f>
        <v>1.2917252845632434E-2</v>
      </c>
      <c r="AW53" s="50">
        <v>3697</v>
      </c>
      <c r="AX53" s="44">
        <v>16</v>
      </c>
      <c r="AY53" s="14">
        <f>IFERROR(AX53/AW53,"-")</f>
        <v>4.327833378414931E-3</v>
      </c>
      <c r="AZ53" s="50">
        <v>1875</v>
      </c>
      <c r="BA53" s="44">
        <v>29</v>
      </c>
      <c r="BB53" s="14">
        <f t="shared" si="23"/>
        <v>1.5466666666666667E-2</v>
      </c>
      <c r="BC53" s="50">
        <v>476</v>
      </c>
      <c r="BD53" s="35">
        <v>19</v>
      </c>
      <c r="BE53" s="14">
        <f>IFERROR(BD53/BC53,"-")</f>
        <v>3.9915966386554619E-2</v>
      </c>
      <c r="BF53" s="50">
        <v>78</v>
      </c>
      <c r="BG53" s="44">
        <v>0</v>
      </c>
      <c r="BH53" s="14">
        <f t="shared" si="25"/>
        <v>0</v>
      </c>
      <c r="BI53" s="50">
        <f t="shared" si="26"/>
        <v>6126</v>
      </c>
      <c r="BJ53" s="35">
        <f t="shared" si="27"/>
        <v>64</v>
      </c>
      <c r="BK53" s="14">
        <f>IFERROR(BJ53/BI53,"-")</f>
        <v>1.0447273914462945E-2</v>
      </c>
      <c r="BL53" s="50">
        <v>2424</v>
      </c>
      <c r="BM53" s="44">
        <v>3</v>
      </c>
      <c r="BN53" s="14">
        <f>IFERROR(BM53/BL53,"-")</f>
        <v>1.2376237623762376E-3</v>
      </c>
      <c r="BO53" s="50">
        <v>1018</v>
      </c>
      <c r="BP53" s="44">
        <v>5</v>
      </c>
      <c r="BQ53" s="14">
        <f t="shared" si="30"/>
        <v>4.911591355599214E-3</v>
      </c>
      <c r="BR53" s="50">
        <v>196</v>
      </c>
      <c r="BS53" s="35">
        <v>4</v>
      </c>
      <c r="BT53" s="14">
        <f>IFERROR(BS53/BR53,"-")</f>
        <v>2.0408163265306121E-2</v>
      </c>
      <c r="BU53" s="50">
        <v>87</v>
      </c>
      <c r="BV53" s="44">
        <v>0</v>
      </c>
      <c r="BW53" s="14">
        <f t="shared" si="32"/>
        <v>0</v>
      </c>
      <c r="BX53" s="50">
        <f t="shared" si="33"/>
        <v>3725</v>
      </c>
      <c r="BY53" s="35">
        <f t="shared" si="34"/>
        <v>12</v>
      </c>
      <c r="BZ53" s="14">
        <f>IFERROR(BY53/BX53,"-")</f>
        <v>3.221476510067114E-3</v>
      </c>
      <c r="CA53" s="50">
        <v>1156</v>
      </c>
      <c r="CB53" s="44">
        <v>0</v>
      </c>
      <c r="CC53" s="14">
        <f>IFERROR(CB53/CA53,"-")</f>
        <v>0</v>
      </c>
      <c r="CD53" s="50">
        <v>365</v>
      </c>
      <c r="CE53" s="44">
        <v>1</v>
      </c>
      <c r="CF53" s="14">
        <f t="shared" si="37"/>
        <v>2.7397260273972603E-3</v>
      </c>
      <c r="CG53" s="50">
        <v>64</v>
      </c>
      <c r="CH53" s="35">
        <v>0</v>
      </c>
      <c r="CI53" s="14">
        <f>IFERROR(CH53/CG53,"-")</f>
        <v>0</v>
      </c>
      <c r="CJ53" s="50">
        <v>110</v>
      </c>
      <c r="CK53" s="44">
        <v>0</v>
      </c>
      <c r="CL53" s="14">
        <f t="shared" si="39"/>
        <v>0</v>
      </c>
      <c r="CM53" s="50">
        <f t="shared" si="40"/>
        <v>1695</v>
      </c>
      <c r="CN53" s="35">
        <f t="shared" si="41"/>
        <v>1</v>
      </c>
      <c r="CO53" s="14">
        <f>IFERROR(CN53/CM53,"-")</f>
        <v>5.8997050147492625E-4</v>
      </c>
      <c r="CP53" s="50">
        <v>435</v>
      </c>
      <c r="CQ53" s="44">
        <v>0</v>
      </c>
      <c r="CR53" s="14">
        <f>IFERROR(CQ53/CP53,"-")</f>
        <v>0</v>
      </c>
      <c r="CS53" s="50">
        <v>96</v>
      </c>
      <c r="CT53" s="44">
        <v>0</v>
      </c>
      <c r="CU53" s="14">
        <f t="shared" si="44"/>
        <v>0</v>
      </c>
      <c r="CV53" s="50">
        <v>14</v>
      </c>
      <c r="CW53" s="35">
        <v>0</v>
      </c>
      <c r="CX53" s="14">
        <f>IFERROR(CW53/CV53,"-")</f>
        <v>0</v>
      </c>
      <c r="CY53" s="50">
        <v>66</v>
      </c>
      <c r="CZ53" s="44">
        <v>0</v>
      </c>
      <c r="DA53" s="14">
        <f t="shared" si="46"/>
        <v>0</v>
      </c>
      <c r="DB53" s="50">
        <f t="shared" si="47"/>
        <v>611</v>
      </c>
      <c r="DC53" s="35">
        <f t="shared" si="48"/>
        <v>0</v>
      </c>
      <c r="DD53" s="14">
        <f>IFERROR(DC53/DB53,"-")</f>
        <v>0</v>
      </c>
      <c r="DE53" s="50">
        <f t="shared" si="184"/>
        <v>12443</v>
      </c>
      <c r="DF53" s="44">
        <f t="shared" si="184"/>
        <v>43</v>
      </c>
      <c r="DG53" s="14">
        <f>IFERROR(DF53/DE53,"-")</f>
        <v>3.4557582576549063E-3</v>
      </c>
      <c r="DH53" s="50">
        <f t="shared" si="52"/>
        <v>5667</v>
      </c>
      <c r="DI53" s="44">
        <f t="shared" si="53"/>
        <v>79</v>
      </c>
      <c r="DJ53" s="14">
        <f>IFERROR(DI53/DH53,"-")</f>
        <v>1.3940356449620611E-2</v>
      </c>
      <c r="DK53" s="50">
        <f t="shared" si="185"/>
        <v>1541</v>
      </c>
      <c r="DL53" s="35">
        <f t="shared" si="185"/>
        <v>56</v>
      </c>
      <c r="DM53" s="14">
        <f>IFERROR(DL53/DK53,"-")</f>
        <v>3.6340038935756006E-2</v>
      </c>
      <c r="DN53" s="50">
        <f t="shared" si="57"/>
        <v>397</v>
      </c>
      <c r="DO53" s="44">
        <f t="shared" si="58"/>
        <v>0</v>
      </c>
      <c r="DP53" s="14">
        <f t="shared" si="59"/>
        <v>0</v>
      </c>
      <c r="DQ53" s="50">
        <f t="shared" si="186"/>
        <v>20048</v>
      </c>
      <c r="DR53" s="35">
        <f t="shared" si="186"/>
        <v>178</v>
      </c>
      <c r="DS53" s="14">
        <f>IFERROR(DR53/DQ53,"-")</f>
        <v>8.8786911412609745E-3</v>
      </c>
      <c r="EP53" s="4"/>
      <c r="EQ53" s="4"/>
      <c r="ER53" s="4"/>
      <c r="ES53" s="4"/>
      <c r="ET53" s="4"/>
      <c r="EU53" s="4"/>
      <c r="EV53" s="4"/>
      <c r="EW53" s="4"/>
      <c r="EX53" s="4"/>
      <c r="EY53" s="4"/>
      <c r="EZ53" s="4"/>
      <c r="FA53" s="4"/>
      <c r="FB53" s="4"/>
      <c r="FC53" s="4"/>
      <c r="FD53" s="4"/>
      <c r="FE53" s="4"/>
      <c r="FF53" s="4"/>
    </row>
    <row r="54" spans="2:162" s="13" customFormat="1" ht="13.5" customHeight="1">
      <c r="B54" s="52">
        <v>49</v>
      </c>
      <c r="C54" s="34" t="s">
        <v>23</v>
      </c>
      <c r="D54" s="50">
        <v>5</v>
      </c>
      <c r="E54" s="44">
        <v>0</v>
      </c>
      <c r="F54" s="14">
        <f>IFERROR(E54/D54,"-")</f>
        <v>0</v>
      </c>
      <c r="G54" s="50">
        <v>2</v>
      </c>
      <c r="H54" s="44">
        <v>0</v>
      </c>
      <c r="I54" s="14">
        <f t="shared" si="2"/>
        <v>0</v>
      </c>
      <c r="J54" s="50">
        <v>0</v>
      </c>
      <c r="K54" s="44">
        <v>0</v>
      </c>
      <c r="L54" s="14" t="str">
        <f>IFERROR(K54/J54,"-")</f>
        <v>-</v>
      </c>
      <c r="M54" s="50">
        <v>1</v>
      </c>
      <c r="N54" s="44">
        <v>0</v>
      </c>
      <c r="O54" s="14">
        <f t="shared" si="4"/>
        <v>0</v>
      </c>
      <c r="P54" s="50">
        <f t="shared" si="5"/>
        <v>8</v>
      </c>
      <c r="Q54" s="44">
        <f t="shared" si="6"/>
        <v>0</v>
      </c>
      <c r="R54" s="14">
        <f>IFERROR(Q54/P54,"-")</f>
        <v>0</v>
      </c>
      <c r="S54" s="50">
        <v>27</v>
      </c>
      <c r="T54" s="44">
        <v>1</v>
      </c>
      <c r="U54" s="14">
        <f>IFERROR(T54/S54,"-")</f>
        <v>3.7037037037037035E-2</v>
      </c>
      <c r="V54" s="50">
        <v>1</v>
      </c>
      <c r="W54" s="44">
        <v>0</v>
      </c>
      <c r="X54" s="14">
        <f t="shared" si="9"/>
        <v>0</v>
      </c>
      <c r="Y54" s="50">
        <v>0</v>
      </c>
      <c r="Z54" s="35">
        <v>0</v>
      </c>
      <c r="AA54" s="14" t="str">
        <f>IFERROR(Z54/Y54,"-")</f>
        <v>-</v>
      </c>
      <c r="AB54" s="50">
        <v>3</v>
      </c>
      <c r="AC54" s="44">
        <v>0</v>
      </c>
      <c r="AD54" s="14">
        <f t="shared" si="11"/>
        <v>0</v>
      </c>
      <c r="AE54" s="50">
        <f t="shared" si="12"/>
        <v>31</v>
      </c>
      <c r="AF54" s="35">
        <f t="shared" si="13"/>
        <v>1</v>
      </c>
      <c r="AG54" s="14">
        <f>IFERROR(AF54/AE54,"-")</f>
        <v>3.2258064516129031E-2</v>
      </c>
      <c r="AH54" s="50">
        <v>5567</v>
      </c>
      <c r="AI54" s="44">
        <v>35</v>
      </c>
      <c r="AJ54" s="14">
        <f>IFERROR(AI54/AH54,"-")</f>
        <v>6.2870486797197769E-3</v>
      </c>
      <c r="AK54" s="50">
        <v>1288</v>
      </c>
      <c r="AL54" s="44">
        <v>26</v>
      </c>
      <c r="AM54" s="14">
        <f t="shared" si="16"/>
        <v>2.0186335403726708E-2</v>
      </c>
      <c r="AN54" s="50">
        <v>638</v>
      </c>
      <c r="AO54" s="44">
        <v>23</v>
      </c>
      <c r="AP54" s="14">
        <f>IFERROR(AO54/AN54,"-")</f>
        <v>3.6050156739811913E-2</v>
      </c>
      <c r="AQ54" s="50">
        <v>58</v>
      </c>
      <c r="AR54" s="44">
        <v>0</v>
      </c>
      <c r="AS54" s="14">
        <f t="shared" si="18"/>
        <v>0</v>
      </c>
      <c r="AT54" s="50">
        <f t="shared" si="19"/>
        <v>7551</v>
      </c>
      <c r="AU54" s="35">
        <f t="shared" si="20"/>
        <v>84</v>
      </c>
      <c r="AV54" s="14">
        <f>IFERROR(AU54/AT54,"-")</f>
        <v>1.1124354390147001E-2</v>
      </c>
      <c r="AW54" s="50">
        <v>5103</v>
      </c>
      <c r="AX54" s="44">
        <v>13</v>
      </c>
      <c r="AY54" s="14">
        <f>IFERROR(AX54/AW54,"-")</f>
        <v>2.5475210660395845E-3</v>
      </c>
      <c r="AZ54" s="50">
        <v>1075</v>
      </c>
      <c r="BA54" s="44">
        <v>18</v>
      </c>
      <c r="BB54" s="14">
        <f t="shared" si="23"/>
        <v>1.6744186046511629E-2</v>
      </c>
      <c r="BC54" s="50">
        <v>368</v>
      </c>
      <c r="BD54" s="35">
        <v>9</v>
      </c>
      <c r="BE54" s="14">
        <f>IFERROR(BD54/BC54,"-")</f>
        <v>2.4456521739130436E-2</v>
      </c>
      <c r="BF54" s="50">
        <v>106</v>
      </c>
      <c r="BG54" s="44">
        <v>0</v>
      </c>
      <c r="BH54" s="14">
        <f t="shared" si="25"/>
        <v>0</v>
      </c>
      <c r="BI54" s="50">
        <f t="shared" si="26"/>
        <v>6652</v>
      </c>
      <c r="BJ54" s="35">
        <f t="shared" si="27"/>
        <v>40</v>
      </c>
      <c r="BK54" s="14">
        <f>IFERROR(BJ54/BI54,"-")</f>
        <v>6.0132291040288638E-3</v>
      </c>
      <c r="BL54" s="50">
        <v>2920</v>
      </c>
      <c r="BM54" s="44">
        <v>1</v>
      </c>
      <c r="BN54" s="14">
        <f>IFERROR(BM54/BL54,"-")</f>
        <v>3.4246575342465754E-4</v>
      </c>
      <c r="BO54" s="50">
        <v>609</v>
      </c>
      <c r="BP54" s="44">
        <v>4</v>
      </c>
      <c r="BQ54" s="14">
        <f t="shared" si="30"/>
        <v>6.5681444991789817E-3</v>
      </c>
      <c r="BR54" s="50">
        <v>185</v>
      </c>
      <c r="BS54" s="35">
        <v>1</v>
      </c>
      <c r="BT54" s="14">
        <f>IFERROR(BS54/BR54,"-")</f>
        <v>5.4054054054054057E-3</v>
      </c>
      <c r="BU54" s="50">
        <v>129</v>
      </c>
      <c r="BV54" s="44">
        <v>0</v>
      </c>
      <c r="BW54" s="14">
        <f t="shared" si="32"/>
        <v>0</v>
      </c>
      <c r="BX54" s="50">
        <f t="shared" si="33"/>
        <v>3843</v>
      </c>
      <c r="BY54" s="35">
        <f t="shared" si="34"/>
        <v>6</v>
      </c>
      <c r="BZ54" s="14">
        <f>IFERROR(BY54/BX54,"-")</f>
        <v>1.56128024980484E-3</v>
      </c>
      <c r="CA54" s="50">
        <v>1138</v>
      </c>
      <c r="CB54" s="44">
        <v>0</v>
      </c>
      <c r="CC54" s="14">
        <f>IFERROR(CB54/CA54,"-")</f>
        <v>0</v>
      </c>
      <c r="CD54" s="50">
        <v>222</v>
      </c>
      <c r="CE54" s="44">
        <v>1</v>
      </c>
      <c r="CF54" s="14">
        <f t="shared" si="37"/>
        <v>4.5045045045045045E-3</v>
      </c>
      <c r="CG54" s="50">
        <v>66</v>
      </c>
      <c r="CH54" s="35">
        <v>0</v>
      </c>
      <c r="CI54" s="14">
        <f>IFERROR(CH54/CG54,"-")</f>
        <v>0</v>
      </c>
      <c r="CJ54" s="50">
        <v>125</v>
      </c>
      <c r="CK54" s="44">
        <v>0</v>
      </c>
      <c r="CL54" s="14">
        <f t="shared" si="39"/>
        <v>0</v>
      </c>
      <c r="CM54" s="50">
        <f t="shared" si="40"/>
        <v>1551</v>
      </c>
      <c r="CN54" s="35">
        <f t="shared" si="41"/>
        <v>1</v>
      </c>
      <c r="CO54" s="14">
        <f>IFERROR(CN54/CM54,"-")</f>
        <v>6.4474532559638943E-4</v>
      </c>
      <c r="CP54" s="50">
        <v>330</v>
      </c>
      <c r="CQ54" s="44">
        <v>0</v>
      </c>
      <c r="CR54" s="14">
        <f>IFERROR(CQ54/CP54,"-")</f>
        <v>0</v>
      </c>
      <c r="CS54" s="50">
        <v>55</v>
      </c>
      <c r="CT54" s="44">
        <v>0</v>
      </c>
      <c r="CU54" s="14">
        <f t="shared" si="44"/>
        <v>0</v>
      </c>
      <c r="CV54" s="50">
        <v>20</v>
      </c>
      <c r="CW54" s="35">
        <v>0</v>
      </c>
      <c r="CX54" s="14">
        <f>IFERROR(CW54/CV54,"-")</f>
        <v>0</v>
      </c>
      <c r="CY54" s="50">
        <v>98</v>
      </c>
      <c r="CZ54" s="44">
        <v>0</v>
      </c>
      <c r="DA54" s="14">
        <f t="shared" si="46"/>
        <v>0</v>
      </c>
      <c r="DB54" s="50">
        <f t="shared" si="47"/>
        <v>503</v>
      </c>
      <c r="DC54" s="35">
        <f t="shared" si="48"/>
        <v>0</v>
      </c>
      <c r="DD54" s="14">
        <f>IFERROR(DC54/DB54,"-")</f>
        <v>0</v>
      </c>
      <c r="DE54" s="50">
        <f t="shared" si="184"/>
        <v>15090</v>
      </c>
      <c r="DF54" s="44">
        <f t="shared" si="184"/>
        <v>50</v>
      </c>
      <c r="DG54" s="14">
        <f>IFERROR(DF54/DE54,"-")</f>
        <v>3.3134526176275677E-3</v>
      </c>
      <c r="DH54" s="50">
        <f t="shared" si="52"/>
        <v>3252</v>
      </c>
      <c r="DI54" s="44">
        <f t="shared" si="53"/>
        <v>49</v>
      </c>
      <c r="DJ54" s="14">
        <f>IFERROR(DI54/DH54,"-")</f>
        <v>1.5067650676506766E-2</v>
      </c>
      <c r="DK54" s="50">
        <f t="shared" si="185"/>
        <v>1277</v>
      </c>
      <c r="DL54" s="35">
        <f t="shared" si="185"/>
        <v>33</v>
      </c>
      <c r="DM54" s="14">
        <f>IFERROR(DL54/DK54,"-")</f>
        <v>2.5841816758026624E-2</v>
      </c>
      <c r="DN54" s="50">
        <f t="shared" si="57"/>
        <v>520</v>
      </c>
      <c r="DO54" s="44">
        <f t="shared" si="58"/>
        <v>0</v>
      </c>
      <c r="DP54" s="14">
        <f t="shared" si="59"/>
        <v>0</v>
      </c>
      <c r="DQ54" s="50">
        <f t="shared" si="186"/>
        <v>20139</v>
      </c>
      <c r="DR54" s="35">
        <f t="shared" si="186"/>
        <v>132</v>
      </c>
      <c r="DS54" s="14">
        <f>IFERROR(DR54/DQ54,"-")</f>
        <v>6.554446596156711E-3</v>
      </c>
      <c r="EP54" s="4"/>
      <c r="EQ54" s="4"/>
      <c r="ER54" s="4"/>
      <c r="ES54" s="4"/>
      <c r="ET54" s="4"/>
      <c r="EU54" s="4"/>
      <c r="EV54" s="4"/>
      <c r="EW54" s="4"/>
      <c r="EX54" s="4"/>
      <c r="EY54" s="4"/>
      <c r="EZ54" s="4"/>
      <c r="FA54" s="4"/>
      <c r="FB54" s="4"/>
      <c r="FC54" s="4"/>
      <c r="FD54" s="4"/>
      <c r="FE54" s="4"/>
      <c r="FF54" s="4"/>
    </row>
    <row r="55" spans="2:162" s="13" customFormat="1" ht="13.5" customHeight="1">
      <c r="B55" s="52">
        <v>50</v>
      </c>
      <c r="C55" s="34" t="s">
        <v>14</v>
      </c>
      <c r="D55" s="50">
        <v>11</v>
      </c>
      <c r="E55" s="44">
        <v>0</v>
      </c>
      <c r="F55" s="14">
        <f>IFERROR(E55/D55,"-")</f>
        <v>0</v>
      </c>
      <c r="G55" s="50">
        <v>0</v>
      </c>
      <c r="H55" s="44">
        <v>0</v>
      </c>
      <c r="I55" s="14" t="str">
        <f t="shared" si="2"/>
        <v>-</v>
      </c>
      <c r="J55" s="50">
        <v>0</v>
      </c>
      <c r="K55" s="44">
        <v>0</v>
      </c>
      <c r="L55" s="14" t="str">
        <f>IFERROR(K55/J55,"-")</f>
        <v>-</v>
      </c>
      <c r="M55" s="50">
        <v>0</v>
      </c>
      <c r="N55" s="44">
        <v>0</v>
      </c>
      <c r="O55" s="14" t="str">
        <f t="shared" si="4"/>
        <v>-</v>
      </c>
      <c r="P55" s="50">
        <f t="shared" si="5"/>
        <v>11</v>
      </c>
      <c r="Q55" s="44">
        <f t="shared" si="6"/>
        <v>0</v>
      </c>
      <c r="R55" s="14">
        <f>IFERROR(Q55/P55,"-")</f>
        <v>0</v>
      </c>
      <c r="S55" s="50">
        <v>89</v>
      </c>
      <c r="T55" s="44">
        <v>0</v>
      </c>
      <c r="U55" s="14">
        <f>IFERROR(T55/S55,"-")</f>
        <v>0</v>
      </c>
      <c r="V55" s="50">
        <v>6</v>
      </c>
      <c r="W55" s="44">
        <v>1</v>
      </c>
      <c r="X55" s="14">
        <f t="shared" si="9"/>
        <v>0.16666666666666666</v>
      </c>
      <c r="Y55" s="50">
        <v>1</v>
      </c>
      <c r="Z55" s="35">
        <v>0</v>
      </c>
      <c r="AA55" s="14">
        <f>IFERROR(Z55/Y55,"-")</f>
        <v>0</v>
      </c>
      <c r="AB55" s="50">
        <v>6</v>
      </c>
      <c r="AC55" s="44">
        <v>0</v>
      </c>
      <c r="AD55" s="14">
        <f t="shared" si="11"/>
        <v>0</v>
      </c>
      <c r="AE55" s="50">
        <f t="shared" si="12"/>
        <v>102</v>
      </c>
      <c r="AF55" s="35">
        <f t="shared" si="13"/>
        <v>1</v>
      </c>
      <c r="AG55" s="14">
        <f>IFERROR(AF55/AE55,"-")</f>
        <v>9.8039215686274508E-3</v>
      </c>
      <c r="AH55" s="50">
        <v>5335</v>
      </c>
      <c r="AI55" s="44">
        <v>55</v>
      </c>
      <c r="AJ55" s="14">
        <f>IFERROR(AI55/AH55,"-")</f>
        <v>1.0309278350515464E-2</v>
      </c>
      <c r="AK55" s="50">
        <v>1208</v>
      </c>
      <c r="AL55" s="44">
        <v>38</v>
      </c>
      <c r="AM55" s="14">
        <f t="shared" si="16"/>
        <v>3.1456953642384107E-2</v>
      </c>
      <c r="AN55" s="50">
        <v>541</v>
      </c>
      <c r="AO55" s="44">
        <v>18</v>
      </c>
      <c r="AP55" s="14">
        <f>IFERROR(AO55/AN55,"-")</f>
        <v>3.3271719038817003E-2</v>
      </c>
      <c r="AQ55" s="50">
        <v>50</v>
      </c>
      <c r="AR55" s="44">
        <v>0</v>
      </c>
      <c r="AS55" s="14">
        <f t="shared" si="18"/>
        <v>0</v>
      </c>
      <c r="AT55" s="50">
        <f t="shared" si="19"/>
        <v>7134</v>
      </c>
      <c r="AU55" s="35">
        <f t="shared" si="20"/>
        <v>111</v>
      </c>
      <c r="AV55" s="14">
        <f>IFERROR(AU55/AT55,"-")</f>
        <v>1.5559293523969722E-2</v>
      </c>
      <c r="AW55" s="50">
        <v>4506</v>
      </c>
      <c r="AX55" s="44">
        <v>51</v>
      </c>
      <c r="AY55" s="14">
        <f>IFERROR(AX55/AW55,"-")</f>
        <v>1.1318242343541944E-2</v>
      </c>
      <c r="AZ55" s="50">
        <v>977</v>
      </c>
      <c r="BA55" s="44">
        <v>38</v>
      </c>
      <c r="BB55" s="14">
        <f t="shared" si="23"/>
        <v>3.8894575230296824E-2</v>
      </c>
      <c r="BC55" s="50">
        <v>314</v>
      </c>
      <c r="BD55" s="35">
        <v>15</v>
      </c>
      <c r="BE55" s="14">
        <f>IFERROR(BD55/BC55,"-")</f>
        <v>4.7770700636942678E-2</v>
      </c>
      <c r="BF55" s="50">
        <v>127</v>
      </c>
      <c r="BG55" s="44">
        <v>0</v>
      </c>
      <c r="BH55" s="14">
        <f t="shared" si="25"/>
        <v>0</v>
      </c>
      <c r="BI55" s="50">
        <f t="shared" si="26"/>
        <v>5924</v>
      </c>
      <c r="BJ55" s="35">
        <f t="shared" si="27"/>
        <v>104</v>
      </c>
      <c r="BK55" s="14">
        <f>IFERROR(BJ55/BI55,"-")</f>
        <v>1.7555705604321403E-2</v>
      </c>
      <c r="BL55" s="50">
        <v>2449</v>
      </c>
      <c r="BM55" s="44">
        <v>15</v>
      </c>
      <c r="BN55" s="14">
        <f>IFERROR(BM55/BL55,"-")</f>
        <v>6.1249489587586773E-3</v>
      </c>
      <c r="BO55" s="50">
        <v>547</v>
      </c>
      <c r="BP55" s="44">
        <v>14</v>
      </c>
      <c r="BQ55" s="14">
        <f t="shared" si="30"/>
        <v>2.5594149908592323E-2</v>
      </c>
      <c r="BR55" s="50">
        <v>147</v>
      </c>
      <c r="BS55" s="35">
        <v>4</v>
      </c>
      <c r="BT55" s="14">
        <f>IFERROR(BS55/BR55,"-")</f>
        <v>2.7210884353741496E-2</v>
      </c>
      <c r="BU55" s="50">
        <v>136</v>
      </c>
      <c r="BV55" s="44">
        <v>0</v>
      </c>
      <c r="BW55" s="14">
        <f t="shared" si="32"/>
        <v>0</v>
      </c>
      <c r="BX55" s="50">
        <f t="shared" si="33"/>
        <v>3279</v>
      </c>
      <c r="BY55" s="35">
        <f t="shared" si="34"/>
        <v>33</v>
      </c>
      <c r="BZ55" s="14">
        <f>IFERROR(BY55/BX55,"-")</f>
        <v>1.0064043915827997E-2</v>
      </c>
      <c r="CA55" s="50">
        <v>896</v>
      </c>
      <c r="CB55" s="44">
        <v>1</v>
      </c>
      <c r="CC55" s="14">
        <f>IFERROR(CB55/CA55,"-")</f>
        <v>1.1160714285714285E-3</v>
      </c>
      <c r="CD55" s="50">
        <v>173</v>
      </c>
      <c r="CE55" s="44">
        <v>2</v>
      </c>
      <c r="CF55" s="14">
        <f t="shared" si="37"/>
        <v>1.1560693641618497E-2</v>
      </c>
      <c r="CG55" s="50">
        <v>47</v>
      </c>
      <c r="CH55" s="35">
        <v>0</v>
      </c>
      <c r="CI55" s="14">
        <f>IFERROR(CH55/CG55,"-")</f>
        <v>0</v>
      </c>
      <c r="CJ55" s="50">
        <v>121</v>
      </c>
      <c r="CK55" s="44">
        <v>0</v>
      </c>
      <c r="CL55" s="14">
        <f t="shared" si="39"/>
        <v>0</v>
      </c>
      <c r="CM55" s="50">
        <f t="shared" si="40"/>
        <v>1237</v>
      </c>
      <c r="CN55" s="35">
        <f t="shared" si="41"/>
        <v>3</v>
      </c>
      <c r="CO55" s="14">
        <f>IFERROR(CN55/CM55,"-")</f>
        <v>2.425222312045271E-3</v>
      </c>
      <c r="CP55" s="50">
        <v>260</v>
      </c>
      <c r="CQ55" s="44">
        <v>0</v>
      </c>
      <c r="CR55" s="14">
        <f>IFERROR(CQ55/CP55,"-")</f>
        <v>0</v>
      </c>
      <c r="CS55" s="50">
        <v>40</v>
      </c>
      <c r="CT55" s="44">
        <v>0</v>
      </c>
      <c r="CU55" s="14">
        <f t="shared" si="44"/>
        <v>0</v>
      </c>
      <c r="CV55" s="50">
        <v>20</v>
      </c>
      <c r="CW55" s="35">
        <v>0</v>
      </c>
      <c r="CX55" s="14">
        <f>IFERROR(CW55/CV55,"-")</f>
        <v>0</v>
      </c>
      <c r="CY55" s="50">
        <v>78</v>
      </c>
      <c r="CZ55" s="44">
        <v>0</v>
      </c>
      <c r="DA55" s="14">
        <f t="shared" si="46"/>
        <v>0</v>
      </c>
      <c r="DB55" s="50">
        <f t="shared" si="47"/>
        <v>398</v>
      </c>
      <c r="DC55" s="35">
        <f t="shared" si="48"/>
        <v>0</v>
      </c>
      <c r="DD55" s="14">
        <f>IFERROR(DC55/DB55,"-")</f>
        <v>0</v>
      </c>
      <c r="DE55" s="50">
        <f t="shared" si="184"/>
        <v>13546</v>
      </c>
      <c r="DF55" s="44">
        <f t="shared" si="184"/>
        <v>122</v>
      </c>
      <c r="DG55" s="14">
        <f>IFERROR(DF55/DE55,"-")</f>
        <v>9.0063487376347267E-3</v>
      </c>
      <c r="DH55" s="50">
        <f t="shared" si="52"/>
        <v>2951</v>
      </c>
      <c r="DI55" s="44">
        <f t="shared" si="53"/>
        <v>93</v>
      </c>
      <c r="DJ55" s="14">
        <f>IFERROR(DI55/DH55,"-")</f>
        <v>3.1514740765842091E-2</v>
      </c>
      <c r="DK55" s="50">
        <f t="shared" si="185"/>
        <v>1070</v>
      </c>
      <c r="DL55" s="35">
        <f t="shared" si="185"/>
        <v>37</v>
      </c>
      <c r="DM55" s="14">
        <f>IFERROR(DL55/DK55,"-")</f>
        <v>3.4579439252336447E-2</v>
      </c>
      <c r="DN55" s="50">
        <f t="shared" si="57"/>
        <v>518</v>
      </c>
      <c r="DO55" s="44">
        <f t="shared" si="58"/>
        <v>0</v>
      </c>
      <c r="DP55" s="14">
        <f t="shared" si="59"/>
        <v>0</v>
      </c>
      <c r="DQ55" s="50">
        <f t="shared" si="186"/>
        <v>18085</v>
      </c>
      <c r="DR55" s="35">
        <f t="shared" si="186"/>
        <v>252</v>
      </c>
      <c r="DS55" s="14">
        <f>IFERROR(DR55/DQ55,"-")</f>
        <v>1.3934199612938899E-2</v>
      </c>
      <c r="EP55" s="4"/>
      <c r="EQ55" s="4"/>
      <c r="ER55" s="4"/>
      <c r="ES55" s="4"/>
      <c r="ET55" s="4"/>
      <c r="EU55" s="4"/>
      <c r="EV55" s="4"/>
      <c r="EW55" s="4"/>
      <c r="EX55" s="4"/>
      <c r="EY55" s="4"/>
      <c r="EZ55" s="4"/>
      <c r="FA55" s="4"/>
      <c r="FB55" s="4"/>
      <c r="FC55" s="4"/>
      <c r="FD55" s="4"/>
      <c r="FE55" s="4"/>
      <c r="FF55" s="4"/>
    </row>
    <row r="56" spans="2:162" s="13" customFormat="1" ht="13.5" customHeight="1">
      <c r="B56" s="52">
        <v>51</v>
      </c>
      <c r="C56" s="34" t="s">
        <v>42</v>
      </c>
      <c r="D56" s="50">
        <v>37</v>
      </c>
      <c r="E56" s="44">
        <v>2</v>
      </c>
      <c r="F56" s="14">
        <f t="shared" si="154"/>
        <v>5.4054054054054057E-2</v>
      </c>
      <c r="G56" s="50">
        <v>3</v>
      </c>
      <c r="H56" s="44">
        <v>0</v>
      </c>
      <c r="I56" s="14">
        <f t="shared" si="2"/>
        <v>0</v>
      </c>
      <c r="J56" s="50">
        <v>2</v>
      </c>
      <c r="K56" s="44">
        <v>0</v>
      </c>
      <c r="L56" s="14">
        <f t="shared" si="155"/>
        <v>0</v>
      </c>
      <c r="M56" s="50">
        <v>0</v>
      </c>
      <c r="N56" s="44">
        <v>0</v>
      </c>
      <c r="O56" s="14" t="str">
        <f t="shared" si="4"/>
        <v>-</v>
      </c>
      <c r="P56" s="50">
        <f t="shared" si="5"/>
        <v>42</v>
      </c>
      <c r="Q56" s="44">
        <f t="shared" si="6"/>
        <v>2</v>
      </c>
      <c r="R56" s="14">
        <f t="shared" si="156"/>
        <v>4.7619047619047616E-2</v>
      </c>
      <c r="S56" s="50">
        <v>108</v>
      </c>
      <c r="T56" s="44">
        <v>0</v>
      </c>
      <c r="U56" s="14">
        <f t="shared" si="157"/>
        <v>0</v>
      </c>
      <c r="V56" s="50">
        <v>8</v>
      </c>
      <c r="W56" s="44">
        <v>1</v>
      </c>
      <c r="X56" s="14">
        <f t="shared" si="9"/>
        <v>0.125</v>
      </c>
      <c r="Y56" s="50">
        <v>6</v>
      </c>
      <c r="Z56" s="35">
        <v>0</v>
      </c>
      <c r="AA56" s="14">
        <f t="shared" si="158"/>
        <v>0</v>
      </c>
      <c r="AB56" s="50">
        <v>3</v>
      </c>
      <c r="AC56" s="44">
        <v>0</v>
      </c>
      <c r="AD56" s="14">
        <f t="shared" si="11"/>
        <v>0</v>
      </c>
      <c r="AE56" s="50">
        <f t="shared" si="12"/>
        <v>125</v>
      </c>
      <c r="AF56" s="35">
        <f t="shared" si="13"/>
        <v>1</v>
      </c>
      <c r="AG56" s="14">
        <f t="shared" si="159"/>
        <v>8.0000000000000002E-3</v>
      </c>
      <c r="AH56" s="50">
        <v>6797</v>
      </c>
      <c r="AI56" s="44">
        <v>95</v>
      </c>
      <c r="AJ56" s="14">
        <f t="shared" si="160"/>
        <v>1.3976754450492864E-2</v>
      </c>
      <c r="AK56" s="50">
        <v>2207</v>
      </c>
      <c r="AL56" s="44">
        <v>106</v>
      </c>
      <c r="AM56" s="14">
        <f t="shared" si="16"/>
        <v>4.8028998640688721E-2</v>
      </c>
      <c r="AN56" s="50">
        <v>857</v>
      </c>
      <c r="AO56" s="44">
        <v>52</v>
      </c>
      <c r="AP56" s="14">
        <f t="shared" si="161"/>
        <v>6.0676779463243874E-2</v>
      </c>
      <c r="AQ56" s="50">
        <v>51</v>
      </c>
      <c r="AR56" s="44">
        <v>0</v>
      </c>
      <c r="AS56" s="14">
        <f t="shared" si="18"/>
        <v>0</v>
      </c>
      <c r="AT56" s="50">
        <f t="shared" si="19"/>
        <v>9912</v>
      </c>
      <c r="AU56" s="35">
        <f t="shared" si="20"/>
        <v>253</v>
      </c>
      <c r="AV56" s="14">
        <f t="shared" si="162"/>
        <v>2.5524616626311541E-2</v>
      </c>
      <c r="AW56" s="50">
        <v>5206</v>
      </c>
      <c r="AX56" s="44">
        <v>53</v>
      </c>
      <c r="AY56" s="14">
        <f t="shared" si="163"/>
        <v>1.0180560891279293E-2</v>
      </c>
      <c r="AZ56" s="50">
        <v>1575</v>
      </c>
      <c r="BA56" s="44">
        <v>38</v>
      </c>
      <c r="BB56" s="14">
        <f t="shared" si="23"/>
        <v>2.4126984126984129E-2</v>
      </c>
      <c r="BC56" s="50">
        <v>418</v>
      </c>
      <c r="BD56" s="35">
        <v>11</v>
      </c>
      <c r="BE56" s="14">
        <f t="shared" si="164"/>
        <v>2.6315789473684209E-2</v>
      </c>
      <c r="BF56" s="50">
        <v>130</v>
      </c>
      <c r="BG56" s="44">
        <v>1</v>
      </c>
      <c r="BH56" s="14">
        <f t="shared" si="25"/>
        <v>7.6923076923076927E-3</v>
      </c>
      <c r="BI56" s="50">
        <f t="shared" si="26"/>
        <v>7329</v>
      </c>
      <c r="BJ56" s="35">
        <f t="shared" si="27"/>
        <v>103</v>
      </c>
      <c r="BK56" s="14">
        <f t="shared" si="165"/>
        <v>1.4053759039432392E-2</v>
      </c>
      <c r="BL56" s="50">
        <v>3263</v>
      </c>
      <c r="BM56" s="44">
        <v>15</v>
      </c>
      <c r="BN56" s="14">
        <f t="shared" si="166"/>
        <v>4.5969966288691389E-3</v>
      </c>
      <c r="BO56" s="50">
        <v>826</v>
      </c>
      <c r="BP56" s="44">
        <v>9</v>
      </c>
      <c r="BQ56" s="14">
        <f t="shared" si="30"/>
        <v>1.0895883777239709E-2</v>
      </c>
      <c r="BR56" s="50">
        <v>169</v>
      </c>
      <c r="BS56" s="35">
        <v>2</v>
      </c>
      <c r="BT56" s="14">
        <f t="shared" si="167"/>
        <v>1.1834319526627219E-2</v>
      </c>
      <c r="BU56" s="50">
        <v>139</v>
      </c>
      <c r="BV56" s="44">
        <v>0</v>
      </c>
      <c r="BW56" s="14">
        <f t="shared" si="32"/>
        <v>0</v>
      </c>
      <c r="BX56" s="50">
        <f t="shared" si="33"/>
        <v>4397</v>
      </c>
      <c r="BY56" s="35">
        <f t="shared" si="34"/>
        <v>26</v>
      </c>
      <c r="BZ56" s="14">
        <f t="shared" si="168"/>
        <v>5.913122583579713E-3</v>
      </c>
      <c r="CA56" s="50">
        <v>1432</v>
      </c>
      <c r="CB56" s="44">
        <v>1</v>
      </c>
      <c r="CC56" s="14">
        <f t="shared" si="169"/>
        <v>6.9832402234636874E-4</v>
      </c>
      <c r="CD56" s="50">
        <v>332</v>
      </c>
      <c r="CE56" s="44">
        <v>0</v>
      </c>
      <c r="CF56" s="14">
        <f t="shared" si="37"/>
        <v>0</v>
      </c>
      <c r="CG56" s="50">
        <v>65</v>
      </c>
      <c r="CH56" s="35">
        <v>0</v>
      </c>
      <c r="CI56" s="14">
        <f t="shared" si="170"/>
        <v>0</v>
      </c>
      <c r="CJ56" s="50">
        <v>160</v>
      </c>
      <c r="CK56" s="44">
        <v>0</v>
      </c>
      <c r="CL56" s="14">
        <f t="shared" si="39"/>
        <v>0</v>
      </c>
      <c r="CM56" s="50">
        <f t="shared" si="40"/>
        <v>1989</v>
      </c>
      <c r="CN56" s="35">
        <f t="shared" si="41"/>
        <v>1</v>
      </c>
      <c r="CO56" s="14">
        <f t="shared" si="171"/>
        <v>5.0276520864756154E-4</v>
      </c>
      <c r="CP56" s="50">
        <v>473</v>
      </c>
      <c r="CQ56" s="44">
        <v>0</v>
      </c>
      <c r="CR56" s="14">
        <f t="shared" si="172"/>
        <v>0</v>
      </c>
      <c r="CS56" s="50">
        <v>79</v>
      </c>
      <c r="CT56" s="44">
        <v>0</v>
      </c>
      <c r="CU56" s="14">
        <f t="shared" si="44"/>
        <v>0</v>
      </c>
      <c r="CV56" s="50">
        <v>22</v>
      </c>
      <c r="CW56" s="35">
        <v>0</v>
      </c>
      <c r="CX56" s="14">
        <f t="shared" si="173"/>
        <v>0</v>
      </c>
      <c r="CY56" s="50">
        <v>99</v>
      </c>
      <c r="CZ56" s="44">
        <v>0</v>
      </c>
      <c r="DA56" s="14">
        <f t="shared" si="46"/>
        <v>0</v>
      </c>
      <c r="DB56" s="50">
        <f t="shared" si="47"/>
        <v>673</v>
      </c>
      <c r="DC56" s="35">
        <f t="shared" si="48"/>
        <v>0</v>
      </c>
      <c r="DD56" s="14">
        <f t="shared" si="174"/>
        <v>0</v>
      </c>
      <c r="DE56" s="50">
        <f t="shared" si="175"/>
        <v>17316</v>
      </c>
      <c r="DF56" s="44">
        <f t="shared" si="176"/>
        <v>166</v>
      </c>
      <c r="DG56" s="14">
        <f t="shared" si="177"/>
        <v>9.5865095865095857E-3</v>
      </c>
      <c r="DH56" s="50">
        <f t="shared" si="52"/>
        <v>5030</v>
      </c>
      <c r="DI56" s="44">
        <f t="shared" si="53"/>
        <v>154</v>
      </c>
      <c r="DJ56" s="14">
        <f>IFERROR(DI56/DH56,"-")</f>
        <v>3.0616302186878729E-2</v>
      </c>
      <c r="DK56" s="50">
        <f t="shared" si="178"/>
        <v>1539</v>
      </c>
      <c r="DL56" s="35">
        <f t="shared" si="179"/>
        <v>65</v>
      </c>
      <c r="DM56" s="14">
        <f t="shared" si="180"/>
        <v>4.2235217673814163E-2</v>
      </c>
      <c r="DN56" s="50">
        <f t="shared" si="57"/>
        <v>582</v>
      </c>
      <c r="DO56" s="44">
        <f t="shared" si="58"/>
        <v>1</v>
      </c>
      <c r="DP56" s="14">
        <f t="shared" si="59"/>
        <v>1.718213058419244E-3</v>
      </c>
      <c r="DQ56" s="50">
        <f t="shared" si="181"/>
        <v>24467</v>
      </c>
      <c r="DR56" s="35">
        <f t="shared" si="182"/>
        <v>386</v>
      </c>
      <c r="DS56" s="14">
        <f t="shared" si="183"/>
        <v>1.5776351820819878E-2</v>
      </c>
      <c r="EP56" s="4"/>
      <c r="EQ56" s="4"/>
      <c r="ER56" s="4"/>
      <c r="ES56" s="4"/>
      <c r="ET56" s="4"/>
      <c r="EU56" s="4"/>
      <c r="EV56" s="4"/>
      <c r="EW56" s="4"/>
      <c r="EX56" s="4"/>
      <c r="EY56" s="4"/>
      <c r="EZ56" s="4"/>
      <c r="FA56" s="4"/>
      <c r="FB56" s="4"/>
      <c r="FC56" s="4"/>
      <c r="FD56" s="4"/>
      <c r="FE56" s="4"/>
      <c r="FF56" s="4"/>
    </row>
    <row r="57" spans="2:162" s="13" customFormat="1" ht="13.5" customHeight="1">
      <c r="B57" s="52">
        <v>52</v>
      </c>
      <c r="C57" s="34" t="s">
        <v>4</v>
      </c>
      <c r="D57" s="50">
        <v>7</v>
      </c>
      <c r="E57" s="44">
        <v>0</v>
      </c>
      <c r="F57" s="14">
        <f t="shared" si="154"/>
        <v>0</v>
      </c>
      <c r="G57" s="50">
        <v>0</v>
      </c>
      <c r="H57" s="44">
        <v>0</v>
      </c>
      <c r="I57" s="14" t="str">
        <f t="shared" si="2"/>
        <v>-</v>
      </c>
      <c r="J57" s="50">
        <v>0</v>
      </c>
      <c r="K57" s="44">
        <v>0</v>
      </c>
      <c r="L57" s="14" t="str">
        <f t="shared" si="155"/>
        <v>-</v>
      </c>
      <c r="M57" s="50">
        <v>0</v>
      </c>
      <c r="N57" s="44">
        <v>0</v>
      </c>
      <c r="O57" s="14" t="str">
        <f t="shared" si="4"/>
        <v>-</v>
      </c>
      <c r="P57" s="50">
        <f t="shared" si="5"/>
        <v>7</v>
      </c>
      <c r="Q57" s="44">
        <f t="shared" si="6"/>
        <v>0</v>
      </c>
      <c r="R57" s="14">
        <f t="shared" si="156"/>
        <v>0</v>
      </c>
      <c r="S57" s="50">
        <v>12</v>
      </c>
      <c r="T57" s="44">
        <v>0</v>
      </c>
      <c r="U57" s="14">
        <f t="shared" si="157"/>
        <v>0</v>
      </c>
      <c r="V57" s="50">
        <v>1</v>
      </c>
      <c r="W57" s="44">
        <v>0</v>
      </c>
      <c r="X57" s="14">
        <f t="shared" si="9"/>
        <v>0</v>
      </c>
      <c r="Y57" s="50">
        <v>1</v>
      </c>
      <c r="Z57" s="35">
        <v>0</v>
      </c>
      <c r="AA57" s="14">
        <f t="shared" si="158"/>
        <v>0</v>
      </c>
      <c r="AB57" s="50">
        <v>0</v>
      </c>
      <c r="AC57" s="44">
        <v>0</v>
      </c>
      <c r="AD57" s="14" t="str">
        <f t="shared" si="11"/>
        <v>-</v>
      </c>
      <c r="AE57" s="50">
        <f t="shared" si="12"/>
        <v>14</v>
      </c>
      <c r="AF57" s="35">
        <f t="shared" si="13"/>
        <v>0</v>
      </c>
      <c r="AG57" s="14">
        <f t="shared" si="159"/>
        <v>0</v>
      </c>
      <c r="AH57" s="50">
        <v>4254</v>
      </c>
      <c r="AI57" s="44">
        <v>113</v>
      </c>
      <c r="AJ57" s="14">
        <f t="shared" si="160"/>
        <v>2.6563234602726846E-2</v>
      </c>
      <c r="AK57" s="50">
        <v>2215</v>
      </c>
      <c r="AL57" s="44">
        <v>142</v>
      </c>
      <c r="AM57" s="14">
        <f t="shared" si="16"/>
        <v>6.4108352144469527E-2</v>
      </c>
      <c r="AN57" s="50">
        <v>1151</v>
      </c>
      <c r="AO57" s="44">
        <v>108</v>
      </c>
      <c r="AP57" s="14">
        <f t="shared" si="161"/>
        <v>9.3831450912250217E-2</v>
      </c>
      <c r="AQ57" s="50">
        <v>40</v>
      </c>
      <c r="AR57" s="44">
        <v>0</v>
      </c>
      <c r="AS57" s="14">
        <f t="shared" si="18"/>
        <v>0</v>
      </c>
      <c r="AT57" s="50">
        <f t="shared" si="19"/>
        <v>7660</v>
      </c>
      <c r="AU57" s="35">
        <f t="shared" si="20"/>
        <v>363</v>
      </c>
      <c r="AV57" s="14">
        <f t="shared" si="162"/>
        <v>4.7389033942558743E-2</v>
      </c>
      <c r="AW57" s="50">
        <v>3446</v>
      </c>
      <c r="AX57" s="44">
        <v>61</v>
      </c>
      <c r="AY57" s="14">
        <f t="shared" si="163"/>
        <v>1.7701683110853163E-2</v>
      </c>
      <c r="AZ57" s="50">
        <v>1775</v>
      </c>
      <c r="BA57" s="44">
        <v>79</v>
      </c>
      <c r="BB57" s="14">
        <f t="shared" si="23"/>
        <v>4.4507042253521124E-2</v>
      </c>
      <c r="BC57" s="50">
        <v>700</v>
      </c>
      <c r="BD57" s="35">
        <v>67</v>
      </c>
      <c r="BE57" s="14">
        <f t="shared" si="164"/>
        <v>9.571428571428571E-2</v>
      </c>
      <c r="BF57" s="50">
        <v>103</v>
      </c>
      <c r="BG57" s="44">
        <v>0</v>
      </c>
      <c r="BH57" s="14">
        <f t="shared" si="25"/>
        <v>0</v>
      </c>
      <c r="BI57" s="50">
        <f t="shared" si="26"/>
        <v>6024</v>
      </c>
      <c r="BJ57" s="35">
        <f t="shared" si="27"/>
        <v>207</v>
      </c>
      <c r="BK57" s="14">
        <f t="shared" si="165"/>
        <v>3.436254980079681E-2</v>
      </c>
      <c r="BL57" s="50">
        <v>2111</v>
      </c>
      <c r="BM57" s="44">
        <v>24</v>
      </c>
      <c r="BN57" s="14">
        <f t="shared" si="166"/>
        <v>1.1369019422074847E-2</v>
      </c>
      <c r="BO57" s="50">
        <v>1014</v>
      </c>
      <c r="BP57" s="44">
        <v>24</v>
      </c>
      <c r="BQ57" s="14">
        <f t="shared" si="30"/>
        <v>2.3668639053254437E-2</v>
      </c>
      <c r="BR57" s="50">
        <v>386</v>
      </c>
      <c r="BS57" s="35">
        <v>16</v>
      </c>
      <c r="BT57" s="14">
        <f t="shared" si="167"/>
        <v>4.145077720207254E-2</v>
      </c>
      <c r="BU57" s="50">
        <v>114</v>
      </c>
      <c r="BV57" s="44">
        <v>0</v>
      </c>
      <c r="BW57" s="14">
        <f t="shared" si="32"/>
        <v>0</v>
      </c>
      <c r="BX57" s="50">
        <f t="shared" si="33"/>
        <v>3625</v>
      </c>
      <c r="BY57" s="35">
        <f t="shared" si="34"/>
        <v>64</v>
      </c>
      <c r="BZ57" s="14">
        <f t="shared" si="168"/>
        <v>1.7655172413793104E-2</v>
      </c>
      <c r="CA57" s="50">
        <v>1112</v>
      </c>
      <c r="CB57" s="44">
        <v>4</v>
      </c>
      <c r="CC57" s="14">
        <f t="shared" si="169"/>
        <v>3.5971223021582736E-3</v>
      </c>
      <c r="CD57" s="50">
        <v>379</v>
      </c>
      <c r="CE57" s="44">
        <v>1</v>
      </c>
      <c r="CF57" s="14">
        <f t="shared" si="37"/>
        <v>2.6385224274406332E-3</v>
      </c>
      <c r="CG57" s="50">
        <v>150</v>
      </c>
      <c r="CH57" s="35">
        <v>0</v>
      </c>
      <c r="CI57" s="14">
        <f t="shared" si="170"/>
        <v>0</v>
      </c>
      <c r="CJ57" s="50">
        <v>116</v>
      </c>
      <c r="CK57" s="44">
        <v>0</v>
      </c>
      <c r="CL57" s="14">
        <f t="shared" si="39"/>
        <v>0</v>
      </c>
      <c r="CM57" s="50">
        <f t="shared" si="40"/>
        <v>1757</v>
      </c>
      <c r="CN57" s="35">
        <f t="shared" si="41"/>
        <v>5</v>
      </c>
      <c r="CO57" s="14">
        <f t="shared" si="171"/>
        <v>2.8457598178713715E-3</v>
      </c>
      <c r="CP57" s="50">
        <v>424</v>
      </c>
      <c r="CQ57" s="44">
        <v>1</v>
      </c>
      <c r="CR57" s="14">
        <f t="shared" si="172"/>
        <v>2.3584905660377358E-3</v>
      </c>
      <c r="CS57" s="50">
        <v>104</v>
      </c>
      <c r="CT57" s="44">
        <v>0</v>
      </c>
      <c r="CU57" s="14">
        <f t="shared" si="44"/>
        <v>0</v>
      </c>
      <c r="CV57" s="50">
        <v>40</v>
      </c>
      <c r="CW57" s="35">
        <v>0</v>
      </c>
      <c r="CX57" s="14">
        <f t="shared" si="173"/>
        <v>0</v>
      </c>
      <c r="CY57" s="50">
        <v>110</v>
      </c>
      <c r="CZ57" s="44">
        <v>0</v>
      </c>
      <c r="DA57" s="14">
        <f t="shared" si="46"/>
        <v>0</v>
      </c>
      <c r="DB57" s="50">
        <f t="shared" si="47"/>
        <v>678</v>
      </c>
      <c r="DC57" s="35">
        <f t="shared" si="48"/>
        <v>1</v>
      </c>
      <c r="DD57" s="14">
        <f t="shared" si="174"/>
        <v>1.4749262536873156E-3</v>
      </c>
      <c r="DE57" s="50">
        <f t="shared" si="175"/>
        <v>11366</v>
      </c>
      <c r="DF57" s="44">
        <f t="shared" si="176"/>
        <v>203</v>
      </c>
      <c r="DG57" s="14">
        <f t="shared" si="177"/>
        <v>1.7860285060707373E-2</v>
      </c>
      <c r="DH57" s="50">
        <f t="shared" si="52"/>
        <v>5488</v>
      </c>
      <c r="DI57" s="44">
        <f t="shared" si="53"/>
        <v>246</v>
      </c>
      <c r="DJ57" s="14">
        <f t="shared" si="83"/>
        <v>4.4825072886297376E-2</v>
      </c>
      <c r="DK57" s="50">
        <f t="shared" si="178"/>
        <v>2428</v>
      </c>
      <c r="DL57" s="35">
        <f t="shared" si="179"/>
        <v>191</v>
      </c>
      <c r="DM57" s="14">
        <f t="shared" si="180"/>
        <v>7.8665568369028008E-2</v>
      </c>
      <c r="DN57" s="50">
        <f t="shared" si="57"/>
        <v>483</v>
      </c>
      <c r="DO57" s="44">
        <f t="shared" si="58"/>
        <v>0</v>
      </c>
      <c r="DP57" s="14">
        <f t="shared" si="59"/>
        <v>0</v>
      </c>
      <c r="DQ57" s="50">
        <f t="shared" si="181"/>
        <v>19765</v>
      </c>
      <c r="DR57" s="35">
        <f t="shared" si="182"/>
        <v>640</v>
      </c>
      <c r="DS57" s="14">
        <f t="shared" si="183"/>
        <v>3.2380470528712367E-2</v>
      </c>
      <c r="EP57" s="4"/>
      <c r="EQ57" s="4"/>
      <c r="ER57" s="4"/>
      <c r="ES57" s="4"/>
      <c r="ET57" s="4"/>
      <c r="EU57" s="4"/>
      <c r="EV57" s="4"/>
      <c r="EW57" s="4"/>
      <c r="EX57" s="4"/>
      <c r="EY57" s="4"/>
      <c r="EZ57" s="4"/>
      <c r="FA57" s="4"/>
      <c r="FB57" s="4"/>
      <c r="FC57" s="4"/>
      <c r="FD57" s="4"/>
      <c r="FE57" s="4"/>
      <c r="FF57" s="4"/>
    </row>
    <row r="58" spans="2:162" s="13" customFormat="1" ht="13.5" customHeight="1">
      <c r="B58" s="52">
        <v>53</v>
      </c>
      <c r="C58" s="34" t="s">
        <v>19</v>
      </c>
      <c r="D58" s="50">
        <v>20</v>
      </c>
      <c r="E58" s="44">
        <v>0</v>
      </c>
      <c r="F58" s="14">
        <f t="shared" si="154"/>
        <v>0</v>
      </c>
      <c r="G58" s="50">
        <v>0</v>
      </c>
      <c r="H58" s="44">
        <v>0</v>
      </c>
      <c r="I58" s="14" t="str">
        <f t="shared" si="2"/>
        <v>-</v>
      </c>
      <c r="J58" s="50">
        <v>1</v>
      </c>
      <c r="K58" s="44">
        <v>0</v>
      </c>
      <c r="L58" s="14">
        <f t="shared" si="155"/>
        <v>0</v>
      </c>
      <c r="M58" s="50">
        <v>1</v>
      </c>
      <c r="N58" s="44">
        <v>0</v>
      </c>
      <c r="O58" s="14">
        <f t="shared" si="4"/>
        <v>0</v>
      </c>
      <c r="P58" s="50">
        <f t="shared" si="5"/>
        <v>22</v>
      </c>
      <c r="Q58" s="44">
        <f t="shared" si="6"/>
        <v>0</v>
      </c>
      <c r="R58" s="14">
        <f t="shared" si="156"/>
        <v>0</v>
      </c>
      <c r="S58" s="50">
        <v>67</v>
      </c>
      <c r="T58" s="44">
        <v>0</v>
      </c>
      <c r="U58" s="14">
        <f t="shared" si="157"/>
        <v>0</v>
      </c>
      <c r="V58" s="50">
        <v>1</v>
      </c>
      <c r="W58" s="44">
        <v>0</v>
      </c>
      <c r="X58" s="14">
        <f t="shared" si="9"/>
        <v>0</v>
      </c>
      <c r="Y58" s="50">
        <v>2</v>
      </c>
      <c r="Z58" s="35">
        <v>0</v>
      </c>
      <c r="AA58" s="14">
        <f t="shared" si="158"/>
        <v>0</v>
      </c>
      <c r="AB58" s="50">
        <v>3</v>
      </c>
      <c r="AC58" s="44">
        <v>0</v>
      </c>
      <c r="AD58" s="14">
        <f t="shared" si="11"/>
        <v>0</v>
      </c>
      <c r="AE58" s="50">
        <f t="shared" si="12"/>
        <v>73</v>
      </c>
      <c r="AF58" s="35">
        <f t="shared" si="13"/>
        <v>0</v>
      </c>
      <c r="AG58" s="14">
        <f t="shared" si="159"/>
        <v>0</v>
      </c>
      <c r="AH58" s="50">
        <v>2989</v>
      </c>
      <c r="AI58" s="44">
        <v>16</v>
      </c>
      <c r="AJ58" s="14">
        <f t="shared" si="160"/>
        <v>5.3529608564737369E-3</v>
      </c>
      <c r="AK58" s="50">
        <v>850</v>
      </c>
      <c r="AL58" s="44">
        <v>14</v>
      </c>
      <c r="AM58" s="14">
        <f t="shared" si="16"/>
        <v>1.6470588235294119E-2</v>
      </c>
      <c r="AN58" s="50">
        <v>370</v>
      </c>
      <c r="AO58" s="44">
        <v>12</v>
      </c>
      <c r="AP58" s="14">
        <f t="shared" si="161"/>
        <v>3.2432432432432434E-2</v>
      </c>
      <c r="AQ58" s="50">
        <v>24</v>
      </c>
      <c r="AR58" s="44">
        <v>0</v>
      </c>
      <c r="AS58" s="14">
        <f t="shared" si="18"/>
        <v>0</v>
      </c>
      <c r="AT58" s="50">
        <f t="shared" si="19"/>
        <v>4233</v>
      </c>
      <c r="AU58" s="35">
        <f t="shared" si="20"/>
        <v>42</v>
      </c>
      <c r="AV58" s="14">
        <f t="shared" si="162"/>
        <v>9.922041105598866E-3</v>
      </c>
      <c r="AW58" s="50">
        <v>2461</v>
      </c>
      <c r="AX58" s="44">
        <v>4</v>
      </c>
      <c r="AY58" s="14">
        <f t="shared" si="163"/>
        <v>1.6253555465258025E-3</v>
      </c>
      <c r="AZ58" s="50">
        <v>737</v>
      </c>
      <c r="BA58" s="44">
        <v>11</v>
      </c>
      <c r="BB58" s="14">
        <f t="shared" si="23"/>
        <v>1.4925373134328358E-2</v>
      </c>
      <c r="BC58" s="50">
        <v>211</v>
      </c>
      <c r="BD58" s="35">
        <v>10</v>
      </c>
      <c r="BE58" s="14">
        <f t="shared" si="164"/>
        <v>4.7393364928909949E-2</v>
      </c>
      <c r="BF58" s="50">
        <v>45</v>
      </c>
      <c r="BG58" s="44">
        <v>0</v>
      </c>
      <c r="BH58" s="14">
        <f t="shared" si="25"/>
        <v>0</v>
      </c>
      <c r="BI58" s="50">
        <f t="shared" si="26"/>
        <v>3454</v>
      </c>
      <c r="BJ58" s="35">
        <f t="shared" si="27"/>
        <v>25</v>
      </c>
      <c r="BK58" s="14">
        <f t="shared" si="165"/>
        <v>7.2379849449913146E-3</v>
      </c>
      <c r="BL58" s="50">
        <v>1528</v>
      </c>
      <c r="BM58" s="44">
        <v>2</v>
      </c>
      <c r="BN58" s="14">
        <f t="shared" si="166"/>
        <v>1.3089005235602095E-3</v>
      </c>
      <c r="BO58" s="50">
        <v>397</v>
      </c>
      <c r="BP58" s="44">
        <v>3</v>
      </c>
      <c r="BQ58" s="14">
        <f t="shared" si="30"/>
        <v>7.556675062972292E-3</v>
      </c>
      <c r="BR58" s="50">
        <v>82</v>
      </c>
      <c r="BS58" s="35">
        <v>2</v>
      </c>
      <c r="BT58" s="14">
        <f t="shared" si="167"/>
        <v>2.4390243902439025E-2</v>
      </c>
      <c r="BU58" s="50">
        <v>75</v>
      </c>
      <c r="BV58" s="44">
        <v>0</v>
      </c>
      <c r="BW58" s="14">
        <f t="shared" si="32"/>
        <v>0</v>
      </c>
      <c r="BX58" s="50">
        <f t="shared" si="33"/>
        <v>2082</v>
      </c>
      <c r="BY58" s="35">
        <f t="shared" si="34"/>
        <v>7</v>
      </c>
      <c r="BZ58" s="14">
        <f t="shared" si="168"/>
        <v>3.3621517771373678E-3</v>
      </c>
      <c r="CA58" s="50">
        <v>621</v>
      </c>
      <c r="CB58" s="44">
        <v>0</v>
      </c>
      <c r="CC58" s="14">
        <f t="shared" si="169"/>
        <v>0</v>
      </c>
      <c r="CD58" s="50">
        <v>132</v>
      </c>
      <c r="CE58" s="44">
        <v>0</v>
      </c>
      <c r="CF58" s="14">
        <f t="shared" si="37"/>
        <v>0</v>
      </c>
      <c r="CG58" s="50">
        <v>30</v>
      </c>
      <c r="CH58" s="35">
        <v>0</v>
      </c>
      <c r="CI58" s="14">
        <f t="shared" si="170"/>
        <v>0</v>
      </c>
      <c r="CJ58" s="50">
        <v>77</v>
      </c>
      <c r="CK58" s="44">
        <v>0</v>
      </c>
      <c r="CL58" s="14">
        <f t="shared" si="39"/>
        <v>0</v>
      </c>
      <c r="CM58" s="50">
        <f t="shared" si="40"/>
        <v>860</v>
      </c>
      <c r="CN58" s="35">
        <f t="shared" si="41"/>
        <v>0</v>
      </c>
      <c r="CO58" s="14">
        <f t="shared" si="171"/>
        <v>0</v>
      </c>
      <c r="CP58" s="50">
        <v>192</v>
      </c>
      <c r="CQ58" s="44">
        <v>0</v>
      </c>
      <c r="CR58" s="14">
        <f t="shared" si="172"/>
        <v>0</v>
      </c>
      <c r="CS58" s="50">
        <v>32</v>
      </c>
      <c r="CT58" s="44">
        <v>0</v>
      </c>
      <c r="CU58" s="14">
        <f t="shared" si="44"/>
        <v>0</v>
      </c>
      <c r="CV58" s="50">
        <v>5</v>
      </c>
      <c r="CW58" s="35">
        <v>0</v>
      </c>
      <c r="CX58" s="14">
        <f t="shared" si="173"/>
        <v>0</v>
      </c>
      <c r="CY58" s="50">
        <v>63</v>
      </c>
      <c r="CZ58" s="44">
        <v>0</v>
      </c>
      <c r="DA58" s="14">
        <f t="shared" si="46"/>
        <v>0</v>
      </c>
      <c r="DB58" s="50">
        <f t="shared" si="47"/>
        <v>292</v>
      </c>
      <c r="DC58" s="35">
        <f t="shared" si="48"/>
        <v>0</v>
      </c>
      <c r="DD58" s="14">
        <f t="shared" si="174"/>
        <v>0</v>
      </c>
      <c r="DE58" s="50">
        <f t="shared" si="175"/>
        <v>7878</v>
      </c>
      <c r="DF58" s="44">
        <f t="shared" si="176"/>
        <v>22</v>
      </c>
      <c r="DG58" s="14">
        <f t="shared" si="177"/>
        <v>2.7925869510027927E-3</v>
      </c>
      <c r="DH58" s="50">
        <f t="shared" si="52"/>
        <v>2149</v>
      </c>
      <c r="DI58" s="44">
        <f t="shared" si="53"/>
        <v>28</v>
      </c>
      <c r="DJ58" s="14">
        <f t="shared" si="83"/>
        <v>1.3029315960912053E-2</v>
      </c>
      <c r="DK58" s="50">
        <f t="shared" si="178"/>
        <v>701</v>
      </c>
      <c r="DL58" s="35">
        <f t="shared" si="179"/>
        <v>24</v>
      </c>
      <c r="DM58" s="14">
        <f t="shared" si="180"/>
        <v>3.4236804564907276E-2</v>
      </c>
      <c r="DN58" s="50">
        <f t="shared" si="57"/>
        <v>288</v>
      </c>
      <c r="DO58" s="44">
        <f t="shared" si="58"/>
        <v>0</v>
      </c>
      <c r="DP58" s="14">
        <f t="shared" si="59"/>
        <v>0</v>
      </c>
      <c r="DQ58" s="50">
        <f t="shared" si="181"/>
        <v>11016</v>
      </c>
      <c r="DR58" s="35">
        <f t="shared" si="182"/>
        <v>74</v>
      </c>
      <c r="DS58" s="14">
        <f t="shared" si="183"/>
        <v>6.7175018155410313E-3</v>
      </c>
      <c r="EP58" s="4"/>
      <c r="EQ58" s="4"/>
      <c r="ER58" s="4"/>
      <c r="ES58" s="4"/>
      <c r="ET58" s="4"/>
      <c r="EU58" s="4"/>
      <c r="EV58" s="4"/>
      <c r="EW58" s="4"/>
      <c r="EX58" s="4"/>
      <c r="EY58" s="4"/>
      <c r="EZ58" s="4"/>
      <c r="FA58" s="4"/>
      <c r="FB58" s="4"/>
      <c r="FC58" s="4"/>
      <c r="FD58" s="4"/>
      <c r="FE58" s="4"/>
      <c r="FF58" s="4"/>
    </row>
    <row r="59" spans="2:162" s="13" customFormat="1" ht="13.5" customHeight="1">
      <c r="B59" s="52">
        <v>54</v>
      </c>
      <c r="C59" s="34" t="s">
        <v>24</v>
      </c>
      <c r="D59" s="50">
        <v>30</v>
      </c>
      <c r="E59" s="44">
        <v>0</v>
      </c>
      <c r="F59" s="14">
        <f t="shared" si="154"/>
        <v>0</v>
      </c>
      <c r="G59" s="50">
        <v>4</v>
      </c>
      <c r="H59" s="44">
        <v>0</v>
      </c>
      <c r="I59" s="14">
        <f t="shared" si="2"/>
        <v>0</v>
      </c>
      <c r="J59" s="50">
        <v>0</v>
      </c>
      <c r="K59" s="44">
        <v>0</v>
      </c>
      <c r="L59" s="14" t="str">
        <f t="shared" si="155"/>
        <v>-</v>
      </c>
      <c r="M59" s="50">
        <v>1</v>
      </c>
      <c r="N59" s="44">
        <v>0</v>
      </c>
      <c r="O59" s="14">
        <f t="shared" si="4"/>
        <v>0</v>
      </c>
      <c r="P59" s="50">
        <f t="shared" si="5"/>
        <v>35</v>
      </c>
      <c r="Q59" s="44">
        <f t="shared" si="6"/>
        <v>0</v>
      </c>
      <c r="R59" s="14">
        <f t="shared" si="156"/>
        <v>0</v>
      </c>
      <c r="S59" s="50">
        <v>86</v>
      </c>
      <c r="T59" s="44">
        <v>0</v>
      </c>
      <c r="U59" s="14">
        <f t="shared" si="157"/>
        <v>0</v>
      </c>
      <c r="V59" s="50">
        <v>7</v>
      </c>
      <c r="W59" s="44">
        <v>0</v>
      </c>
      <c r="X59" s="14">
        <f t="shared" si="9"/>
        <v>0</v>
      </c>
      <c r="Y59" s="50">
        <v>2</v>
      </c>
      <c r="Z59" s="35">
        <v>0</v>
      </c>
      <c r="AA59" s="14">
        <f t="shared" si="158"/>
        <v>0</v>
      </c>
      <c r="AB59" s="50">
        <v>4</v>
      </c>
      <c r="AC59" s="44">
        <v>0</v>
      </c>
      <c r="AD59" s="14">
        <f t="shared" si="11"/>
        <v>0</v>
      </c>
      <c r="AE59" s="50">
        <f t="shared" si="12"/>
        <v>99</v>
      </c>
      <c r="AF59" s="35">
        <f t="shared" si="13"/>
        <v>0</v>
      </c>
      <c r="AG59" s="14">
        <f t="shared" si="159"/>
        <v>0</v>
      </c>
      <c r="AH59" s="50">
        <v>4832</v>
      </c>
      <c r="AI59" s="44">
        <v>52</v>
      </c>
      <c r="AJ59" s="14">
        <f t="shared" si="160"/>
        <v>1.0761589403973509E-2</v>
      </c>
      <c r="AK59" s="50">
        <v>1450</v>
      </c>
      <c r="AL59" s="44">
        <v>43</v>
      </c>
      <c r="AM59" s="14">
        <f t="shared" si="16"/>
        <v>2.9655172413793104E-2</v>
      </c>
      <c r="AN59" s="50">
        <v>605</v>
      </c>
      <c r="AO59" s="44">
        <v>28</v>
      </c>
      <c r="AP59" s="14">
        <f t="shared" si="161"/>
        <v>4.6280991735537187E-2</v>
      </c>
      <c r="AQ59" s="50">
        <v>51</v>
      </c>
      <c r="AR59" s="44">
        <v>0</v>
      </c>
      <c r="AS59" s="14">
        <f t="shared" si="18"/>
        <v>0</v>
      </c>
      <c r="AT59" s="50">
        <f t="shared" si="19"/>
        <v>6938</v>
      </c>
      <c r="AU59" s="35">
        <f t="shared" si="20"/>
        <v>123</v>
      </c>
      <c r="AV59" s="14">
        <f t="shared" si="162"/>
        <v>1.7728452003459211E-2</v>
      </c>
      <c r="AW59" s="50">
        <v>4020</v>
      </c>
      <c r="AX59" s="44">
        <v>21</v>
      </c>
      <c r="AY59" s="14">
        <f t="shared" si="163"/>
        <v>5.2238805970149255E-3</v>
      </c>
      <c r="AZ59" s="50">
        <v>1200</v>
      </c>
      <c r="BA59" s="44">
        <v>35</v>
      </c>
      <c r="BB59" s="14">
        <f t="shared" si="23"/>
        <v>2.9166666666666667E-2</v>
      </c>
      <c r="BC59" s="50">
        <v>366</v>
      </c>
      <c r="BD59" s="35">
        <v>19</v>
      </c>
      <c r="BE59" s="14">
        <f t="shared" si="164"/>
        <v>5.1912568306010931E-2</v>
      </c>
      <c r="BF59" s="50">
        <v>126</v>
      </c>
      <c r="BG59" s="44">
        <v>0</v>
      </c>
      <c r="BH59" s="14">
        <f t="shared" si="25"/>
        <v>0</v>
      </c>
      <c r="BI59" s="50">
        <f t="shared" si="26"/>
        <v>5712</v>
      </c>
      <c r="BJ59" s="35">
        <f t="shared" si="27"/>
        <v>75</v>
      </c>
      <c r="BK59" s="14">
        <f t="shared" si="165"/>
        <v>1.3130252100840336E-2</v>
      </c>
      <c r="BL59" s="50">
        <v>2380</v>
      </c>
      <c r="BM59" s="44">
        <v>7</v>
      </c>
      <c r="BN59" s="14">
        <f t="shared" si="166"/>
        <v>2.9411764705882353E-3</v>
      </c>
      <c r="BO59" s="50">
        <v>672</v>
      </c>
      <c r="BP59" s="44">
        <v>4</v>
      </c>
      <c r="BQ59" s="14">
        <f t="shared" si="30"/>
        <v>5.9523809523809521E-3</v>
      </c>
      <c r="BR59" s="50">
        <v>191</v>
      </c>
      <c r="BS59" s="35">
        <v>5</v>
      </c>
      <c r="BT59" s="14">
        <f t="shared" si="167"/>
        <v>2.6178010471204188E-2</v>
      </c>
      <c r="BU59" s="50">
        <v>123</v>
      </c>
      <c r="BV59" s="44">
        <v>0</v>
      </c>
      <c r="BW59" s="14">
        <f t="shared" si="32"/>
        <v>0</v>
      </c>
      <c r="BX59" s="50">
        <f t="shared" si="33"/>
        <v>3366</v>
      </c>
      <c r="BY59" s="35">
        <f t="shared" si="34"/>
        <v>16</v>
      </c>
      <c r="BZ59" s="14">
        <f t="shared" si="168"/>
        <v>4.7534165181224008E-3</v>
      </c>
      <c r="CA59" s="50">
        <v>1027</v>
      </c>
      <c r="CB59" s="44">
        <v>0</v>
      </c>
      <c r="CC59" s="14">
        <f t="shared" si="169"/>
        <v>0</v>
      </c>
      <c r="CD59" s="50">
        <v>282</v>
      </c>
      <c r="CE59" s="44">
        <v>0</v>
      </c>
      <c r="CF59" s="14">
        <f t="shared" si="37"/>
        <v>0</v>
      </c>
      <c r="CG59" s="50">
        <v>80</v>
      </c>
      <c r="CH59" s="35">
        <v>0</v>
      </c>
      <c r="CI59" s="14">
        <f t="shared" si="170"/>
        <v>0</v>
      </c>
      <c r="CJ59" s="50">
        <v>132</v>
      </c>
      <c r="CK59" s="44">
        <v>0</v>
      </c>
      <c r="CL59" s="14">
        <f t="shared" si="39"/>
        <v>0</v>
      </c>
      <c r="CM59" s="50">
        <f t="shared" si="40"/>
        <v>1521</v>
      </c>
      <c r="CN59" s="35">
        <f t="shared" si="41"/>
        <v>0</v>
      </c>
      <c r="CO59" s="14">
        <f t="shared" si="171"/>
        <v>0</v>
      </c>
      <c r="CP59" s="50">
        <v>334</v>
      </c>
      <c r="CQ59" s="44">
        <v>1</v>
      </c>
      <c r="CR59" s="14">
        <f t="shared" si="172"/>
        <v>2.9940119760479044E-3</v>
      </c>
      <c r="CS59" s="50">
        <v>61</v>
      </c>
      <c r="CT59" s="44">
        <v>0</v>
      </c>
      <c r="CU59" s="14">
        <f t="shared" si="44"/>
        <v>0</v>
      </c>
      <c r="CV59" s="50">
        <v>15</v>
      </c>
      <c r="CW59" s="35">
        <v>0</v>
      </c>
      <c r="CX59" s="14">
        <f t="shared" si="173"/>
        <v>0</v>
      </c>
      <c r="CY59" s="50">
        <v>104</v>
      </c>
      <c r="CZ59" s="44">
        <v>0</v>
      </c>
      <c r="DA59" s="14">
        <f t="shared" si="46"/>
        <v>0</v>
      </c>
      <c r="DB59" s="50">
        <f t="shared" si="47"/>
        <v>514</v>
      </c>
      <c r="DC59" s="35">
        <f t="shared" si="48"/>
        <v>1</v>
      </c>
      <c r="DD59" s="14">
        <f t="shared" si="174"/>
        <v>1.9455252918287938E-3</v>
      </c>
      <c r="DE59" s="50">
        <f t="shared" si="175"/>
        <v>12709</v>
      </c>
      <c r="DF59" s="44">
        <f t="shared" si="176"/>
        <v>81</v>
      </c>
      <c r="DG59" s="14">
        <f t="shared" si="177"/>
        <v>6.3734361476119284E-3</v>
      </c>
      <c r="DH59" s="50">
        <f t="shared" si="52"/>
        <v>3676</v>
      </c>
      <c r="DI59" s="44">
        <f t="shared" si="53"/>
        <v>82</v>
      </c>
      <c r="DJ59" s="14">
        <f t="shared" si="83"/>
        <v>2.2306855277475515E-2</v>
      </c>
      <c r="DK59" s="50">
        <f t="shared" si="178"/>
        <v>1259</v>
      </c>
      <c r="DL59" s="35">
        <f t="shared" si="179"/>
        <v>52</v>
      </c>
      <c r="DM59" s="14">
        <f t="shared" si="180"/>
        <v>4.1302621127879267E-2</v>
      </c>
      <c r="DN59" s="50">
        <f t="shared" si="57"/>
        <v>541</v>
      </c>
      <c r="DO59" s="44">
        <f t="shared" si="58"/>
        <v>0</v>
      </c>
      <c r="DP59" s="14">
        <f t="shared" si="59"/>
        <v>0</v>
      </c>
      <c r="DQ59" s="50">
        <f t="shared" si="181"/>
        <v>18185</v>
      </c>
      <c r="DR59" s="35">
        <f t="shared" si="182"/>
        <v>215</v>
      </c>
      <c r="DS59" s="14">
        <f t="shared" si="183"/>
        <v>1.1822930987077261E-2</v>
      </c>
      <c r="EP59" s="4"/>
      <c r="EQ59" s="4"/>
      <c r="ER59" s="4"/>
      <c r="ES59" s="4"/>
      <c r="ET59" s="4"/>
      <c r="EU59" s="4"/>
      <c r="EV59" s="4"/>
      <c r="EW59" s="4"/>
      <c r="EX59" s="4"/>
      <c r="EY59" s="4"/>
      <c r="EZ59" s="4"/>
      <c r="FA59" s="4"/>
      <c r="FB59" s="4"/>
      <c r="FC59" s="4"/>
      <c r="FD59" s="4"/>
      <c r="FE59" s="4"/>
      <c r="FF59" s="4"/>
    </row>
    <row r="60" spans="2:162" s="13" customFormat="1" ht="13.5" customHeight="1">
      <c r="B60" s="52">
        <v>55</v>
      </c>
      <c r="C60" s="34" t="s">
        <v>15</v>
      </c>
      <c r="D60" s="50">
        <v>16</v>
      </c>
      <c r="E60" s="44">
        <v>0</v>
      </c>
      <c r="F60" s="14">
        <f t="shared" si="154"/>
        <v>0</v>
      </c>
      <c r="G60" s="50">
        <v>4</v>
      </c>
      <c r="H60" s="44">
        <v>0</v>
      </c>
      <c r="I60" s="14">
        <f t="shared" si="2"/>
        <v>0</v>
      </c>
      <c r="J60" s="50">
        <v>0</v>
      </c>
      <c r="K60" s="44">
        <v>0</v>
      </c>
      <c r="L60" s="14" t="str">
        <f t="shared" si="155"/>
        <v>-</v>
      </c>
      <c r="M60" s="50">
        <v>2</v>
      </c>
      <c r="N60" s="44">
        <v>0</v>
      </c>
      <c r="O60" s="14">
        <f t="shared" si="4"/>
        <v>0</v>
      </c>
      <c r="P60" s="50">
        <f t="shared" si="5"/>
        <v>22</v>
      </c>
      <c r="Q60" s="44">
        <f t="shared" si="6"/>
        <v>0</v>
      </c>
      <c r="R60" s="14">
        <f t="shared" si="156"/>
        <v>0</v>
      </c>
      <c r="S60" s="50">
        <v>62</v>
      </c>
      <c r="T60" s="44">
        <v>0</v>
      </c>
      <c r="U60" s="14">
        <f t="shared" si="157"/>
        <v>0</v>
      </c>
      <c r="V60" s="50">
        <v>6</v>
      </c>
      <c r="W60" s="44">
        <v>1</v>
      </c>
      <c r="X60" s="14">
        <f t="shared" si="9"/>
        <v>0.16666666666666666</v>
      </c>
      <c r="Y60" s="50">
        <v>2</v>
      </c>
      <c r="Z60" s="35">
        <v>0</v>
      </c>
      <c r="AA60" s="14">
        <f t="shared" si="158"/>
        <v>0</v>
      </c>
      <c r="AB60" s="50">
        <v>5</v>
      </c>
      <c r="AC60" s="44">
        <v>0</v>
      </c>
      <c r="AD60" s="14">
        <f t="shared" si="11"/>
        <v>0</v>
      </c>
      <c r="AE60" s="50">
        <f t="shared" si="12"/>
        <v>75</v>
      </c>
      <c r="AF60" s="35">
        <f t="shared" si="13"/>
        <v>1</v>
      </c>
      <c r="AG60" s="14">
        <f t="shared" si="159"/>
        <v>1.3333333333333334E-2</v>
      </c>
      <c r="AH60" s="50">
        <v>5565</v>
      </c>
      <c r="AI60" s="44">
        <v>9</v>
      </c>
      <c r="AJ60" s="14">
        <f t="shared" si="160"/>
        <v>1.6172506738544475E-3</v>
      </c>
      <c r="AK60" s="50">
        <v>924</v>
      </c>
      <c r="AL60" s="44">
        <v>17</v>
      </c>
      <c r="AM60" s="14">
        <f t="shared" si="16"/>
        <v>1.83982683982684E-2</v>
      </c>
      <c r="AN60" s="50">
        <v>553</v>
      </c>
      <c r="AO60" s="44">
        <v>9</v>
      </c>
      <c r="AP60" s="14">
        <f t="shared" si="161"/>
        <v>1.62748643761302E-2</v>
      </c>
      <c r="AQ60" s="50">
        <v>77</v>
      </c>
      <c r="AR60" s="44">
        <v>1</v>
      </c>
      <c r="AS60" s="14">
        <f t="shared" si="18"/>
        <v>1.2987012987012988E-2</v>
      </c>
      <c r="AT60" s="50">
        <f t="shared" si="19"/>
        <v>7119</v>
      </c>
      <c r="AU60" s="35">
        <f t="shared" si="20"/>
        <v>36</v>
      </c>
      <c r="AV60" s="14">
        <f t="shared" si="162"/>
        <v>5.0568900126422255E-3</v>
      </c>
      <c r="AW60" s="50">
        <v>5087</v>
      </c>
      <c r="AX60" s="44">
        <v>14</v>
      </c>
      <c r="AY60" s="14">
        <f t="shared" si="163"/>
        <v>2.7521132298014548E-3</v>
      </c>
      <c r="AZ60" s="50">
        <v>738</v>
      </c>
      <c r="BA60" s="44">
        <v>3</v>
      </c>
      <c r="BB60" s="14">
        <f t="shared" si="23"/>
        <v>4.0650406504065045E-3</v>
      </c>
      <c r="BC60" s="50">
        <v>354</v>
      </c>
      <c r="BD60" s="35">
        <v>4</v>
      </c>
      <c r="BE60" s="14">
        <f t="shared" si="164"/>
        <v>1.1299435028248588E-2</v>
      </c>
      <c r="BF60" s="50">
        <v>173</v>
      </c>
      <c r="BG60" s="44">
        <v>0</v>
      </c>
      <c r="BH60" s="14">
        <f t="shared" si="25"/>
        <v>0</v>
      </c>
      <c r="BI60" s="50">
        <f t="shared" si="26"/>
        <v>6352</v>
      </c>
      <c r="BJ60" s="35">
        <f t="shared" si="27"/>
        <v>21</v>
      </c>
      <c r="BK60" s="14">
        <f t="shared" si="165"/>
        <v>3.3060453400503777E-3</v>
      </c>
      <c r="BL60" s="50">
        <v>2862</v>
      </c>
      <c r="BM60" s="44">
        <v>3</v>
      </c>
      <c r="BN60" s="14">
        <f t="shared" si="166"/>
        <v>1.0482180293501049E-3</v>
      </c>
      <c r="BO60" s="50">
        <v>473</v>
      </c>
      <c r="BP60" s="44">
        <v>2</v>
      </c>
      <c r="BQ60" s="14">
        <f t="shared" si="30"/>
        <v>4.2283298097251587E-3</v>
      </c>
      <c r="BR60" s="50">
        <v>186</v>
      </c>
      <c r="BS60" s="35">
        <v>3</v>
      </c>
      <c r="BT60" s="14">
        <f t="shared" si="167"/>
        <v>1.6129032258064516E-2</v>
      </c>
      <c r="BU60" s="50">
        <v>153</v>
      </c>
      <c r="BV60" s="44">
        <v>0</v>
      </c>
      <c r="BW60" s="14">
        <f t="shared" si="32"/>
        <v>0</v>
      </c>
      <c r="BX60" s="50">
        <f t="shared" si="33"/>
        <v>3674</v>
      </c>
      <c r="BY60" s="35">
        <f t="shared" si="34"/>
        <v>8</v>
      </c>
      <c r="BZ60" s="14">
        <f t="shared" si="168"/>
        <v>2.1774632553075669E-3</v>
      </c>
      <c r="CA60" s="50">
        <v>951</v>
      </c>
      <c r="CB60" s="44">
        <v>0</v>
      </c>
      <c r="CC60" s="14">
        <f t="shared" si="169"/>
        <v>0</v>
      </c>
      <c r="CD60" s="50">
        <v>151</v>
      </c>
      <c r="CE60" s="44">
        <v>0</v>
      </c>
      <c r="CF60" s="14">
        <f t="shared" si="37"/>
        <v>0</v>
      </c>
      <c r="CG60" s="50">
        <v>88</v>
      </c>
      <c r="CH60" s="35">
        <v>0</v>
      </c>
      <c r="CI60" s="14">
        <f t="shared" si="170"/>
        <v>0</v>
      </c>
      <c r="CJ60" s="50">
        <v>131</v>
      </c>
      <c r="CK60" s="44">
        <v>0</v>
      </c>
      <c r="CL60" s="14">
        <f t="shared" si="39"/>
        <v>0</v>
      </c>
      <c r="CM60" s="50">
        <f t="shared" si="40"/>
        <v>1321</v>
      </c>
      <c r="CN60" s="35">
        <f t="shared" si="41"/>
        <v>0</v>
      </c>
      <c r="CO60" s="14">
        <f t="shared" si="171"/>
        <v>0</v>
      </c>
      <c r="CP60" s="50">
        <v>236</v>
      </c>
      <c r="CQ60" s="44">
        <v>0</v>
      </c>
      <c r="CR60" s="14">
        <f t="shared" si="172"/>
        <v>0</v>
      </c>
      <c r="CS60" s="50">
        <v>32</v>
      </c>
      <c r="CT60" s="44">
        <v>0</v>
      </c>
      <c r="CU60" s="14">
        <f t="shared" si="44"/>
        <v>0</v>
      </c>
      <c r="CV60" s="50">
        <v>15</v>
      </c>
      <c r="CW60" s="35">
        <v>0</v>
      </c>
      <c r="CX60" s="14">
        <f t="shared" si="173"/>
        <v>0</v>
      </c>
      <c r="CY60" s="50">
        <v>86</v>
      </c>
      <c r="CZ60" s="44">
        <v>0</v>
      </c>
      <c r="DA60" s="14">
        <f t="shared" si="46"/>
        <v>0</v>
      </c>
      <c r="DB60" s="50">
        <f t="shared" si="47"/>
        <v>369</v>
      </c>
      <c r="DC60" s="35">
        <f t="shared" si="48"/>
        <v>0</v>
      </c>
      <c r="DD60" s="14">
        <f t="shared" si="174"/>
        <v>0</v>
      </c>
      <c r="DE60" s="50">
        <f t="shared" si="175"/>
        <v>14779</v>
      </c>
      <c r="DF60" s="44">
        <f t="shared" si="176"/>
        <v>26</v>
      </c>
      <c r="DG60" s="14">
        <f t="shared" si="177"/>
        <v>1.7592529941132689E-3</v>
      </c>
      <c r="DH60" s="50">
        <f t="shared" si="52"/>
        <v>2328</v>
      </c>
      <c r="DI60" s="44">
        <f t="shared" si="53"/>
        <v>23</v>
      </c>
      <c r="DJ60" s="14">
        <f t="shared" si="83"/>
        <v>9.8797250859106525E-3</v>
      </c>
      <c r="DK60" s="50">
        <f t="shared" si="178"/>
        <v>1198</v>
      </c>
      <c r="DL60" s="35">
        <f t="shared" si="179"/>
        <v>16</v>
      </c>
      <c r="DM60" s="14">
        <f t="shared" si="180"/>
        <v>1.335559265442404E-2</v>
      </c>
      <c r="DN60" s="50">
        <f t="shared" si="57"/>
        <v>627</v>
      </c>
      <c r="DO60" s="44">
        <f t="shared" si="58"/>
        <v>1</v>
      </c>
      <c r="DP60" s="14">
        <f t="shared" si="59"/>
        <v>1.594896331738437E-3</v>
      </c>
      <c r="DQ60" s="50">
        <f t="shared" si="181"/>
        <v>18932</v>
      </c>
      <c r="DR60" s="35">
        <f t="shared" si="182"/>
        <v>66</v>
      </c>
      <c r="DS60" s="14">
        <f t="shared" si="183"/>
        <v>3.4861609972533275E-3</v>
      </c>
      <c r="EP60" s="4"/>
      <c r="EQ60" s="4"/>
      <c r="ER60" s="4"/>
      <c r="ES60" s="4"/>
      <c r="ET60" s="4"/>
      <c r="EU60" s="4"/>
      <c r="EV60" s="4"/>
      <c r="EW60" s="4"/>
      <c r="EX60" s="4"/>
      <c r="EY60" s="4"/>
      <c r="EZ60" s="4"/>
      <c r="FA60" s="4"/>
      <c r="FB60" s="4"/>
      <c r="FC60" s="4"/>
      <c r="FD60" s="4"/>
      <c r="FE60" s="4"/>
      <c r="FF60" s="4"/>
    </row>
    <row r="61" spans="2:162" s="13" customFormat="1" ht="13.5" customHeight="1">
      <c r="B61" s="52">
        <v>56</v>
      </c>
      <c r="C61" s="34" t="s">
        <v>9</v>
      </c>
      <c r="D61" s="50">
        <v>3</v>
      </c>
      <c r="E61" s="44">
        <v>0</v>
      </c>
      <c r="F61" s="14">
        <f t="shared" ref="F61:F66" si="187">IFERROR(E61/D61,"-")</f>
        <v>0</v>
      </c>
      <c r="G61" s="50">
        <v>0</v>
      </c>
      <c r="H61" s="44">
        <v>0</v>
      </c>
      <c r="I61" s="14" t="str">
        <f t="shared" si="2"/>
        <v>-</v>
      </c>
      <c r="J61" s="50">
        <v>0</v>
      </c>
      <c r="K61" s="44">
        <v>0</v>
      </c>
      <c r="L61" s="14" t="str">
        <f t="shared" ref="L61:L66" si="188">IFERROR(K61/J61,"-")</f>
        <v>-</v>
      </c>
      <c r="M61" s="50">
        <v>0</v>
      </c>
      <c r="N61" s="44">
        <v>0</v>
      </c>
      <c r="O61" s="14" t="str">
        <f t="shared" si="4"/>
        <v>-</v>
      </c>
      <c r="P61" s="50">
        <f t="shared" si="5"/>
        <v>3</v>
      </c>
      <c r="Q61" s="44">
        <f t="shared" si="6"/>
        <v>0</v>
      </c>
      <c r="R61" s="14">
        <f t="shared" ref="R61:R66" si="189">IFERROR(Q61/P61,"-")</f>
        <v>0</v>
      </c>
      <c r="S61" s="50">
        <v>45</v>
      </c>
      <c r="T61" s="44">
        <v>0</v>
      </c>
      <c r="U61" s="14">
        <f t="shared" ref="U61:U66" si="190">IFERROR(T61/S61,"-")</f>
        <v>0</v>
      </c>
      <c r="V61" s="50">
        <v>1</v>
      </c>
      <c r="W61" s="44">
        <v>0</v>
      </c>
      <c r="X61" s="14">
        <f t="shared" si="9"/>
        <v>0</v>
      </c>
      <c r="Y61" s="50">
        <v>2</v>
      </c>
      <c r="Z61" s="35">
        <v>0</v>
      </c>
      <c r="AA61" s="14">
        <f t="shared" ref="AA61:AA66" si="191">IFERROR(Z61/Y61,"-")</f>
        <v>0</v>
      </c>
      <c r="AB61" s="50">
        <v>1</v>
      </c>
      <c r="AC61" s="44">
        <v>0</v>
      </c>
      <c r="AD61" s="14">
        <f t="shared" si="11"/>
        <v>0</v>
      </c>
      <c r="AE61" s="50">
        <f t="shared" si="12"/>
        <v>49</v>
      </c>
      <c r="AF61" s="35">
        <f t="shared" si="13"/>
        <v>0</v>
      </c>
      <c r="AG61" s="14">
        <f t="shared" ref="AG61:AG66" si="192">IFERROR(AF61/AE61,"-")</f>
        <v>0</v>
      </c>
      <c r="AH61" s="50">
        <v>3427</v>
      </c>
      <c r="AI61" s="44">
        <v>7</v>
      </c>
      <c r="AJ61" s="14">
        <f t="shared" ref="AJ61:AJ66" si="193">IFERROR(AI61/AH61,"-")</f>
        <v>2.0426028596440037E-3</v>
      </c>
      <c r="AK61" s="50">
        <v>1014</v>
      </c>
      <c r="AL61" s="44">
        <v>4</v>
      </c>
      <c r="AM61" s="14">
        <f t="shared" si="16"/>
        <v>3.9447731755424065E-3</v>
      </c>
      <c r="AN61" s="50">
        <v>462</v>
      </c>
      <c r="AO61" s="44">
        <v>6</v>
      </c>
      <c r="AP61" s="14">
        <f t="shared" ref="AP61:AP66" si="194">IFERROR(AO61/AN61,"-")</f>
        <v>1.2987012987012988E-2</v>
      </c>
      <c r="AQ61" s="50">
        <v>35</v>
      </c>
      <c r="AR61" s="44">
        <v>0</v>
      </c>
      <c r="AS61" s="14">
        <f t="shared" si="18"/>
        <v>0</v>
      </c>
      <c r="AT61" s="50">
        <f t="shared" si="19"/>
        <v>4938</v>
      </c>
      <c r="AU61" s="35">
        <f t="shared" si="20"/>
        <v>17</v>
      </c>
      <c r="AV61" s="14">
        <f t="shared" ref="AV61:AV66" si="195">IFERROR(AU61/AT61,"-")</f>
        <v>3.4426893479141351E-3</v>
      </c>
      <c r="AW61" s="50">
        <v>2944</v>
      </c>
      <c r="AX61" s="44">
        <v>5</v>
      </c>
      <c r="AY61" s="14">
        <f t="shared" ref="AY61:AY66" si="196">IFERROR(AX61/AW61,"-")</f>
        <v>1.6983695652173913E-3</v>
      </c>
      <c r="AZ61" s="50">
        <v>728</v>
      </c>
      <c r="BA61" s="44">
        <v>6</v>
      </c>
      <c r="BB61" s="14">
        <f t="shared" si="23"/>
        <v>8.241758241758242E-3</v>
      </c>
      <c r="BC61" s="50">
        <v>275</v>
      </c>
      <c r="BD61" s="35">
        <v>7</v>
      </c>
      <c r="BE61" s="14">
        <f t="shared" ref="BE61:BE66" si="197">IFERROR(BD61/BC61,"-")</f>
        <v>2.5454545454545455E-2</v>
      </c>
      <c r="BF61" s="50">
        <v>80</v>
      </c>
      <c r="BG61" s="44">
        <v>0</v>
      </c>
      <c r="BH61" s="14">
        <f t="shared" si="25"/>
        <v>0</v>
      </c>
      <c r="BI61" s="50">
        <f t="shared" si="26"/>
        <v>4027</v>
      </c>
      <c r="BJ61" s="35">
        <f t="shared" si="27"/>
        <v>18</v>
      </c>
      <c r="BK61" s="14">
        <f t="shared" ref="BK61:BK66" si="198">IFERROR(BJ61/BI61,"-")</f>
        <v>4.4698286565681648E-3</v>
      </c>
      <c r="BL61" s="50">
        <v>1502</v>
      </c>
      <c r="BM61" s="44">
        <v>1</v>
      </c>
      <c r="BN61" s="14">
        <f t="shared" ref="BN61:BN66" si="199">IFERROR(BM61/BL61,"-")</f>
        <v>6.6577896138482028E-4</v>
      </c>
      <c r="BO61" s="50">
        <v>391</v>
      </c>
      <c r="BP61" s="44">
        <v>0</v>
      </c>
      <c r="BQ61" s="14">
        <f t="shared" si="30"/>
        <v>0</v>
      </c>
      <c r="BR61" s="50">
        <v>120</v>
      </c>
      <c r="BS61" s="35">
        <v>2</v>
      </c>
      <c r="BT61" s="14">
        <f t="shared" ref="BT61:BT66" si="200">IFERROR(BS61/BR61,"-")</f>
        <v>1.6666666666666666E-2</v>
      </c>
      <c r="BU61" s="50">
        <v>107</v>
      </c>
      <c r="BV61" s="44">
        <v>0</v>
      </c>
      <c r="BW61" s="14">
        <f t="shared" si="32"/>
        <v>0</v>
      </c>
      <c r="BX61" s="50">
        <f t="shared" si="33"/>
        <v>2120</v>
      </c>
      <c r="BY61" s="35">
        <f t="shared" si="34"/>
        <v>3</v>
      </c>
      <c r="BZ61" s="14">
        <f t="shared" ref="BZ61:BZ66" si="201">IFERROR(BY61/BX61,"-")</f>
        <v>1.4150943396226414E-3</v>
      </c>
      <c r="CA61" s="50">
        <v>547</v>
      </c>
      <c r="CB61" s="44">
        <v>0</v>
      </c>
      <c r="CC61" s="14">
        <f t="shared" ref="CC61:CC66" si="202">IFERROR(CB61/CA61,"-")</f>
        <v>0</v>
      </c>
      <c r="CD61" s="50">
        <v>123</v>
      </c>
      <c r="CE61" s="44">
        <v>0</v>
      </c>
      <c r="CF61" s="14">
        <f t="shared" si="37"/>
        <v>0</v>
      </c>
      <c r="CG61" s="50">
        <v>70</v>
      </c>
      <c r="CH61" s="35">
        <v>0</v>
      </c>
      <c r="CI61" s="14">
        <f t="shared" ref="CI61:CI66" si="203">IFERROR(CH61/CG61,"-")</f>
        <v>0</v>
      </c>
      <c r="CJ61" s="50">
        <v>67</v>
      </c>
      <c r="CK61" s="44">
        <v>0</v>
      </c>
      <c r="CL61" s="14">
        <f t="shared" si="39"/>
        <v>0</v>
      </c>
      <c r="CM61" s="50">
        <f t="shared" si="40"/>
        <v>807</v>
      </c>
      <c r="CN61" s="35">
        <f t="shared" si="41"/>
        <v>0</v>
      </c>
      <c r="CO61" s="14">
        <f t="shared" ref="CO61:CO66" si="204">IFERROR(CN61/CM61,"-")</f>
        <v>0</v>
      </c>
      <c r="CP61" s="50">
        <v>177</v>
      </c>
      <c r="CQ61" s="44">
        <v>0</v>
      </c>
      <c r="CR61" s="14">
        <f t="shared" ref="CR61:CR66" si="205">IFERROR(CQ61/CP61,"-")</f>
        <v>0</v>
      </c>
      <c r="CS61" s="50">
        <v>29</v>
      </c>
      <c r="CT61" s="44">
        <v>0</v>
      </c>
      <c r="CU61" s="14">
        <f t="shared" si="44"/>
        <v>0</v>
      </c>
      <c r="CV61" s="50">
        <v>13</v>
      </c>
      <c r="CW61" s="35">
        <v>0</v>
      </c>
      <c r="CX61" s="14">
        <f t="shared" ref="CX61:CX66" si="206">IFERROR(CW61/CV61,"-")</f>
        <v>0</v>
      </c>
      <c r="CY61" s="50">
        <v>66</v>
      </c>
      <c r="CZ61" s="44">
        <v>0</v>
      </c>
      <c r="DA61" s="14">
        <f t="shared" si="46"/>
        <v>0</v>
      </c>
      <c r="DB61" s="50">
        <f t="shared" si="47"/>
        <v>285</v>
      </c>
      <c r="DC61" s="35">
        <f t="shared" si="48"/>
        <v>0</v>
      </c>
      <c r="DD61" s="14">
        <f t="shared" ref="DD61:DD66" si="207">IFERROR(DC61/DB61,"-")</f>
        <v>0</v>
      </c>
      <c r="DE61" s="50">
        <f t="shared" ref="DE61:DE66" si="208">SUM(D61,S61,AH61,AW61,BL61,CA61,CP61)</f>
        <v>8645</v>
      </c>
      <c r="DF61" s="44">
        <f t="shared" ref="DF61:DF66" si="209">SUM(E61,T61,AI61,AX61,BM61,CB61,CQ61)</f>
        <v>13</v>
      </c>
      <c r="DG61" s="14">
        <f t="shared" ref="DG61:DG66" si="210">IFERROR(DF61/DE61,"-")</f>
        <v>1.5037593984962407E-3</v>
      </c>
      <c r="DH61" s="50">
        <f t="shared" si="52"/>
        <v>2286</v>
      </c>
      <c r="DI61" s="44">
        <f t="shared" si="53"/>
        <v>10</v>
      </c>
      <c r="DJ61" s="14">
        <f t="shared" si="83"/>
        <v>4.3744531933508314E-3</v>
      </c>
      <c r="DK61" s="50">
        <f t="shared" ref="DK61:DK66" si="211">SUM(J61,Y61,AN61,BC61,BR61,CG61,CV61)</f>
        <v>942</v>
      </c>
      <c r="DL61" s="35">
        <f t="shared" ref="DL61:DL66" si="212">SUM(K61,Z61,AO61,BD61,BS61,CH61,CW61)</f>
        <v>15</v>
      </c>
      <c r="DM61" s="14">
        <f t="shared" ref="DM61:DM66" si="213">IFERROR(DL61/DK61,"-")</f>
        <v>1.5923566878980892E-2</v>
      </c>
      <c r="DN61" s="50">
        <f t="shared" si="57"/>
        <v>356</v>
      </c>
      <c r="DO61" s="44">
        <f t="shared" si="58"/>
        <v>0</v>
      </c>
      <c r="DP61" s="14">
        <f t="shared" si="59"/>
        <v>0</v>
      </c>
      <c r="DQ61" s="50">
        <f t="shared" ref="DQ61:DQ66" si="214">SUM(P61,AE61,AT61,BI61,BX61,CM61,DB61)</f>
        <v>12229</v>
      </c>
      <c r="DR61" s="35">
        <f t="shared" ref="DR61:DR66" si="215">SUM(Q61,AF61,AU61,BJ61,BY61,CN61,DC61)</f>
        <v>38</v>
      </c>
      <c r="DS61" s="14">
        <f t="shared" ref="DS61:DS66" si="216">IFERROR(DR61/DQ61,"-")</f>
        <v>3.1073677324392835E-3</v>
      </c>
      <c r="EP61" s="4"/>
      <c r="EQ61" s="4"/>
      <c r="ER61" s="4"/>
      <c r="ES61" s="4"/>
      <c r="ET61" s="4"/>
      <c r="EU61" s="4"/>
      <c r="EV61" s="4"/>
      <c r="EW61" s="4"/>
      <c r="EX61" s="4"/>
      <c r="EY61" s="4"/>
      <c r="EZ61" s="4"/>
      <c r="FA61" s="4"/>
      <c r="FB61" s="4"/>
      <c r="FC61" s="4"/>
      <c r="FD61" s="4"/>
      <c r="FE61" s="4"/>
      <c r="FF61" s="4"/>
    </row>
    <row r="62" spans="2:162" s="13" customFormat="1" ht="13.5" customHeight="1">
      <c r="B62" s="52">
        <v>57</v>
      </c>
      <c r="C62" s="34" t="s">
        <v>43</v>
      </c>
      <c r="D62" s="50">
        <v>4</v>
      </c>
      <c r="E62" s="44">
        <v>0</v>
      </c>
      <c r="F62" s="14">
        <f t="shared" si="187"/>
        <v>0</v>
      </c>
      <c r="G62" s="50">
        <v>0</v>
      </c>
      <c r="H62" s="44">
        <v>0</v>
      </c>
      <c r="I62" s="14" t="str">
        <f t="shared" si="2"/>
        <v>-</v>
      </c>
      <c r="J62" s="50">
        <v>0</v>
      </c>
      <c r="K62" s="44">
        <v>0</v>
      </c>
      <c r="L62" s="14" t="str">
        <f t="shared" si="188"/>
        <v>-</v>
      </c>
      <c r="M62" s="50">
        <v>1</v>
      </c>
      <c r="N62" s="44">
        <v>0</v>
      </c>
      <c r="O62" s="14">
        <f t="shared" si="4"/>
        <v>0</v>
      </c>
      <c r="P62" s="50">
        <f t="shared" si="5"/>
        <v>5</v>
      </c>
      <c r="Q62" s="44">
        <f t="shared" si="6"/>
        <v>0</v>
      </c>
      <c r="R62" s="14">
        <f t="shared" si="189"/>
        <v>0</v>
      </c>
      <c r="S62" s="50">
        <v>33</v>
      </c>
      <c r="T62" s="44">
        <v>1</v>
      </c>
      <c r="U62" s="14">
        <f t="shared" si="190"/>
        <v>3.0303030303030304E-2</v>
      </c>
      <c r="V62" s="50">
        <v>5</v>
      </c>
      <c r="W62" s="44">
        <v>0</v>
      </c>
      <c r="X62" s="14">
        <f t="shared" si="9"/>
        <v>0</v>
      </c>
      <c r="Y62" s="50">
        <v>4</v>
      </c>
      <c r="Z62" s="35">
        <v>0</v>
      </c>
      <c r="AA62" s="14">
        <f t="shared" si="191"/>
        <v>0</v>
      </c>
      <c r="AB62" s="50">
        <v>1</v>
      </c>
      <c r="AC62" s="44">
        <v>0</v>
      </c>
      <c r="AD62" s="14">
        <f t="shared" si="11"/>
        <v>0</v>
      </c>
      <c r="AE62" s="50">
        <f t="shared" si="12"/>
        <v>43</v>
      </c>
      <c r="AF62" s="35">
        <f t="shared" si="13"/>
        <v>1</v>
      </c>
      <c r="AG62" s="14">
        <f t="shared" si="192"/>
        <v>2.3255813953488372E-2</v>
      </c>
      <c r="AH62" s="50">
        <v>2243</v>
      </c>
      <c r="AI62" s="44">
        <v>33</v>
      </c>
      <c r="AJ62" s="14">
        <f t="shared" si="193"/>
        <v>1.4712438698172091E-2</v>
      </c>
      <c r="AK62" s="50">
        <v>664</v>
      </c>
      <c r="AL62" s="44">
        <v>17</v>
      </c>
      <c r="AM62" s="14">
        <f t="shared" si="16"/>
        <v>2.5602409638554216E-2</v>
      </c>
      <c r="AN62" s="50">
        <v>295</v>
      </c>
      <c r="AO62" s="44">
        <v>18</v>
      </c>
      <c r="AP62" s="14">
        <f t="shared" si="194"/>
        <v>6.1016949152542375E-2</v>
      </c>
      <c r="AQ62" s="50">
        <v>22</v>
      </c>
      <c r="AR62" s="44">
        <v>0</v>
      </c>
      <c r="AS62" s="14">
        <f t="shared" si="18"/>
        <v>0</v>
      </c>
      <c r="AT62" s="50">
        <f t="shared" si="19"/>
        <v>3224</v>
      </c>
      <c r="AU62" s="35">
        <f t="shared" si="20"/>
        <v>68</v>
      </c>
      <c r="AV62" s="14">
        <f t="shared" si="195"/>
        <v>2.1091811414392061E-2</v>
      </c>
      <c r="AW62" s="50">
        <v>1887</v>
      </c>
      <c r="AX62" s="44">
        <v>15</v>
      </c>
      <c r="AY62" s="14">
        <f t="shared" si="196"/>
        <v>7.9491255961844191E-3</v>
      </c>
      <c r="AZ62" s="50">
        <v>535</v>
      </c>
      <c r="BA62" s="44">
        <v>15</v>
      </c>
      <c r="BB62" s="14">
        <f t="shared" si="23"/>
        <v>2.8037383177570093E-2</v>
      </c>
      <c r="BC62" s="50">
        <v>177</v>
      </c>
      <c r="BD62" s="35">
        <v>9</v>
      </c>
      <c r="BE62" s="14">
        <f t="shared" si="197"/>
        <v>5.0847457627118647E-2</v>
      </c>
      <c r="BF62" s="50">
        <v>54</v>
      </c>
      <c r="BG62" s="44">
        <v>0</v>
      </c>
      <c r="BH62" s="14">
        <f t="shared" si="25"/>
        <v>0</v>
      </c>
      <c r="BI62" s="50">
        <f t="shared" si="26"/>
        <v>2653</v>
      </c>
      <c r="BJ62" s="35">
        <f t="shared" si="27"/>
        <v>39</v>
      </c>
      <c r="BK62" s="14">
        <f t="shared" si="198"/>
        <v>1.4700339238597813E-2</v>
      </c>
      <c r="BL62" s="50">
        <v>1169</v>
      </c>
      <c r="BM62" s="44">
        <v>0</v>
      </c>
      <c r="BN62" s="14">
        <f t="shared" si="199"/>
        <v>0</v>
      </c>
      <c r="BO62" s="50">
        <v>371</v>
      </c>
      <c r="BP62" s="44">
        <v>4</v>
      </c>
      <c r="BQ62" s="14">
        <f t="shared" si="30"/>
        <v>1.078167115902965E-2</v>
      </c>
      <c r="BR62" s="50">
        <v>87</v>
      </c>
      <c r="BS62" s="35">
        <v>2</v>
      </c>
      <c r="BT62" s="14">
        <f t="shared" si="200"/>
        <v>2.2988505747126436E-2</v>
      </c>
      <c r="BU62" s="50">
        <v>59</v>
      </c>
      <c r="BV62" s="44">
        <v>0</v>
      </c>
      <c r="BW62" s="14">
        <f t="shared" si="32"/>
        <v>0</v>
      </c>
      <c r="BX62" s="50">
        <f t="shared" si="33"/>
        <v>1686</v>
      </c>
      <c r="BY62" s="35">
        <f t="shared" si="34"/>
        <v>6</v>
      </c>
      <c r="BZ62" s="14">
        <f t="shared" si="201"/>
        <v>3.5587188612099642E-3</v>
      </c>
      <c r="CA62" s="50">
        <v>546</v>
      </c>
      <c r="CB62" s="44">
        <v>0</v>
      </c>
      <c r="CC62" s="14">
        <f t="shared" si="202"/>
        <v>0</v>
      </c>
      <c r="CD62" s="50">
        <v>154</v>
      </c>
      <c r="CE62" s="44">
        <v>0</v>
      </c>
      <c r="CF62" s="14">
        <f t="shared" si="37"/>
        <v>0</v>
      </c>
      <c r="CG62" s="50">
        <v>36</v>
      </c>
      <c r="CH62" s="35">
        <v>2</v>
      </c>
      <c r="CI62" s="14">
        <f t="shared" si="203"/>
        <v>5.5555555555555552E-2</v>
      </c>
      <c r="CJ62" s="50">
        <v>61</v>
      </c>
      <c r="CK62" s="44">
        <v>0</v>
      </c>
      <c r="CL62" s="14">
        <f t="shared" si="39"/>
        <v>0</v>
      </c>
      <c r="CM62" s="50">
        <f t="shared" si="40"/>
        <v>797</v>
      </c>
      <c r="CN62" s="35">
        <f t="shared" si="41"/>
        <v>2</v>
      </c>
      <c r="CO62" s="14">
        <f t="shared" si="204"/>
        <v>2.509410288582183E-3</v>
      </c>
      <c r="CP62" s="50">
        <v>146</v>
      </c>
      <c r="CQ62" s="44">
        <v>0</v>
      </c>
      <c r="CR62" s="14">
        <f t="shared" si="205"/>
        <v>0</v>
      </c>
      <c r="CS62" s="50">
        <v>45</v>
      </c>
      <c r="CT62" s="44">
        <v>0</v>
      </c>
      <c r="CU62" s="14">
        <f t="shared" si="44"/>
        <v>0</v>
      </c>
      <c r="CV62" s="50">
        <v>8</v>
      </c>
      <c r="CW62" s="35">
        <v>0</v>
      </c>
      <c r="CX62" s="14">
        <f t="shared" si="206"/>
        <v>0</v>
      </c>
      <c r="CY62" s="50">
        <v>51</v>
      </c>
      <c r="CZ62" s="44">
        <v>0</v>
      </c>
      <c r="DA62" s="14">
        <f t="shared" si="46"/>
        <v>0</v>
      </c>
      <c r="DB62" s="50">
        <f t="shared" si="47"/>
        <v>250</v>
      </c>
      <c r="DC62" s="35">
        <f t="shared" si="48"/>
        <v>0</v>
      </c>
      <c r="DD62" s="14">
        <f t="shared" si="207"/>
        <v>0</v>
      </c>
      <c r="DE62" s="50">
        <f t="shared" si="208"/>
        <v>6028</v>
      </c>
      <c r="DF62" s="44">
        <f t="shared" si="209"/>
        <v>49</v>
      </c>
      <c r="DG62" s="14">
        <f t="shared" si="210"/>
        <v>8.1287325812873252E-3</v>
      </c>
      <c r="DH62" s="50">
        <f t="shared" si="52"/>
        <v>1774</v>
      </c>
      <c r="DI62" s="44">
        <f t="shared" si="53"/>
        <v>36</v>
      </c>
      <c r="DJ62" s="14">
        <f t="shared" si="83"/>
        <v>2.0293122886133032E-2</v>
      </c>
      <c r="DK62" s="50">
        <f t="shared" si="211"/>
        <v>607</v>
      </c>
      <c r="DL62" s="35">
        <f t="shared" si="212"/>
        <v>31</v>
      </c>
      <c r="DM62" s="14">
        <f t="shared" si="213"/>
        <v>5.1070840197693576E-2</v>
      </c>
      <c r="DN62" s="50">
        <f t="shared" si="57"/>
        <v>249</v>
      </c>
      <c r="DO62" s="44">
        <f t="shared" si="58"/>
        <v>0</v>
      </c>
      <c r="DP62" s="14">
        <f t="shared" si="59"/>
        <v>0</v>
      </c>
      <c r="DQ62" s="50">
        <f t="shared" si="214"/>
        <v>8658</v>
      </c>
      <c r="DR62" s="35">
        <f t="shared" si="215"/>
        <v>116</v>
      </c>
      <c r="DS62" s="14">
        <f t="shared" si="216"/>
        <v>1.3398013398013399E-2</v>
      </c>
      <c r="EP62" s="4"/>
      <c r="EQ62" s="4"/>
      <c r="ER62" s="4"/>
      <c r="ES62" s="4"/>
      <c r="ET62" s="4"/>
      <c r="EU62" s="4"/>
      <c r="EV62" s="4"/>
      <c r="EW62" s="4"/>
      <c r="EX62" s="4"/>
      <c r="EY62" s="4"/>
      <c r="EZ62" s="4"/>
      <c r="FA62" s="4"/>
      <c r="FB62" s="4"/>
      <c r="FC62" s="4"/>
      <c r="FD62" s="4"/>
      <c r="FE62" s="4"/>
      <c r="FF62" s="4"/>
    </row>
    <row r="63" spans="2:162" s="13" customFormat="1" ht="13.5" customHeight="1">
      <c r="B63" s="52">
        <v>58</v>
      </c>
      <c r="C63" s="34" t="s">
        <v>25</v>
      </c>
      <c r="D63" s="50">
        <v>5</v>
      </c>
      <c r="E63" s="44">
        <v>0</v>
      </c>
      <c r="F63" s="14">
        <f t="shared" si="187"/>
        <v>0</v>
      </c>
      <c r="G63" s="50">
        <v>0</v>
      </c>
      <c r="H63" s="44">
        <v>0</v>
      </c>
      <c r="I63" s="14" t="str">
        <f t="shared" si="2"/>
        <v>-</v>
      </c>
      <c r="J63" s="50">
        <v>0</v>
      </c>
      <c r="K63" s="44">
        <v>0</v>
      </c>
      <c r="L63" s="14" t="str">
        <f t="shared" si="188"/>
        <v>-</v>
      </c>
      <c r="M63" s="50">
        <v>0</v>
      </c>
      <c r="N63" s="44">
        <v>0</v>
      </c>
      <c r="O63" s="14" t="str">
        <f t="shared" si="4"/>
        <v>-</v>
      </c>
      <c r="P63" s="50">
        <f t="shared" si="5"/>
        <v>5</v>
      </c>
      <c r="Q63" s="44">
        <f t="shared" si="6"/>
        <v>0</v>
      </c>
      <c r="R63" s="14">
        <f t="shared" si="189"/>
        <v>0</v>
      </c>
      <c r="S63" s="50">
        <v>42</v>
      </c>
      <c r="T63" s="44">
        <v>1</v>
      </c>
      <c r="U63" s="14">
        <f t="shared" si="190"/>
        <v>2.3809523809523808E-2</v>
      </c>
      <c r="V63" s="50">
        <v>1</v>
      </c>
      <c r="W63" s="44">
        <v>0</v>
      </c>
      <c r="X63" s="14">
        <f t="shared" si="9"/>
        <v>0</v>
      </c>
      <c r="Y63" s="50">
        <v>0</v>
      </c>
      <c r="Z63" s="35">
        <v>0</v>
      </c>
      <c r="AA63" s="14" t="str">
        <f t="shared" si="191"/>
        <v>-</v>
      </c>
      <c r="AB63" s="50">
        <v>1</v>
      </c>
      <c r="AC63" s="44">
        <v>0</v>
      </c>
      <c r="AD63" s="14">
        <f t="shared" si="11"/>
        <v>0</v>
      </c>
      <c r="AE63" s="50">
        <f t="shared" si="12"/>
        <v>44</v>
      </c>
      <c r="AF63" s="35">
        <f t="shared" si="13"/>
        <v>1</v>
      </c>
      <c r="AG63" s="14">
        <f t="shared" si="192"/>
        <v>2.2727272727272728E-2</v>
      </c>
      <c r="AH63" s="50">
        <v>2601</v>
      </c>
      <c r="AI63" s="44">
        <v>5</v>
      </c>
      <c r="AJ63" s="14">
        <f t="shared" si="193"/>
        <v>1.9223375624759708E-3</v>
      </c>
      <c r="AK63" s="50">
        <v>771</v>
      </c>
      <c r="AL63" s="44">
        <v>15</v>
      </c>
      <c r="AM63" s="14">
        <f t="shared" si="16"/>
        <v>1.9455252918287938E-2</v>
      </c>
      <c r="AN63" s="50">
        <v>351</v>
      </c>
      <c r="AO63" s="44">
        <v>14</v>
      </c>
      <c r="AP63" s="14">
        <f t="shared" si="194"/>
        <v>3.9886039886039885E-2</v>
      </c>
      <c r="AQ63" s="50">
        <v>21</v>
      </c>
      <c r="AR63" s="44">
        <v>0</v>
      </c>
      <c r="AS63" s="14">
        <f t="shared" si="18"/>
        <v>0</v>
      </c>
      <c r="AT63" s="50">
        <f t="shared" si="19"/>
        <v>3744</v>
      </c>
      <c r="AU63" s="35">
        <f t="shared" si="20"/>
        <v>34</v>
      </c>
      <c r="AV63" s="14">
        <f t="shared" si="195"/>
        <v>9.0811965811965819E-3</v>
      </c>
      <c r="AW63" s="50">
        <v>2190</v>
      </c>
      <c r="AX63" s="44">
        <v>5</v>
      </c>
      <c r="AY63" s="14">
        <f t="shared" si="196"/>
        <v>2.2831050228310501E-3</v>
      </c>
      <c r="AZ63" s="50">
        <v>692</v>
      </c>
      <c r="BA63" s="44">
        <v>6</v>
      </c>
      <c r="BB63" s="14">
        <f t="shared" si="23"/>
        <v>8.670520231213872E-3</v>
      </c>
      <c r="BC63" s="50">
        <v>210</v>
      </c>
      <c r="BD63" s="35">
        <v>11</v>
      </c>
      <c r="BE63" s="14">
        <f t="shared" si="197"/>
        <v>5.2380952380952382E-2</v>
      </c>
      <c r="BF63" s="50">
        <v>70</v>
      </c>
      <c r="BG63" s="44">
        <v>0</v>
      </c>
      <c r="BH63" s="14">
        <f t="shared" si="25"/>
        <v>0</v>
      </c>
      <c r="BI63" s="50">
        <f t="shared" si="26"/>
        <v>3162</v>
      </c>
      <c r="BJ63" s="35">
        <f t="shared" si="27"/>
        <v>22</v>
      </c>
      <c r="BK63" s="14">
        <f t="shared" si="198"/>
        <v>6.957621758380772E-3</v>
      </c>
      <c r="BL63" s="50">
        <v>1371</v>
      </c>
      <c r="BM63" s="44">
        <v>5</v>
      </c>
      <c r="BN63" s="14">
        <f t="shared" si="199"/>
        <v>3.6469730123997084E-3</v>
      </c>
      <c r="BO63" s="50">
        <v>372</v>
      </c>
      <c r="BP63" s="44">
        <v>2</v>
      </c>
      <c r="BQ63" s="14">
        <f t="shared" si="30"/>
        <v>5.3763440860215058E-3</v>
      </c>
      <c r="BR63" s="50">
        <v>112</v>
      </c>
      <c r="BS63" s="35">
        <v>4</v>
      </c>
      <c r="BT63" s="14">
        <f t="shared" si="200"/>
        <v>3.5714285714285712E-2</v>
      </c>
      <c r="BU63" s="50">
        <v>95</v>
      </c>
      <c r="BV63" s="44">
        <v>0</v>
      </c>
      <c r="BW63" s="14">
        <f t="shared" si="32"/>
        <v>0</v>
      </c>
      <c r="BX63" s="50">
        <f t="shared" si="33"/>
        <v>1950</v>
      </c>
      <c r="BY63" s="35">
        <f t="shared" si="34"/>
        <v>11</v>
      </c>
      <c r="BZ63" s="14">
        <f t="shared" si="201"/>
        <v>5.6410256410256415E-3</v>
      </c>
      <c r="CA63" s="50">
        <v>612</v>
      </c>
      <c r="CB63" s="44">
        <v>1</v>
      </c>
      <c r="CC63" s="14">
        <f t="shared" si="202"/>
        <v>1.6339869281045752E-3</v>
      </c>
      <c r="CD63" s="50">
        <v>155</v>
      </c>
      <c r="CE63" s="44">
        <v>2</v>
      </c>
      <c r="CF63" s="14">
        <f t="shared" si="37"/>
        <v>1.2903225806451613E-2</v>
      </c>
      <c r="CG63" s="50">
        <v>45</v>
      </c>
      <c r="CH63" s="35">
        <v>0</v>
      </c>
      <c r="CI63" s="14">
        <f t="shared" si="203"/>
        <v>0</v>
      </c>
      <c r="CJ63" s="50">
        <v>99</v>
      </c>
      <c r="CK63" s="44">
        <v>0</v>
      </c>
      <c r="CL63" s="14">
        <f t="shared" si="39"/>
        <v>0</v>
      </c>
      <c r="CM63" s="50">
        <f t="shared" si="40"/>
        <v>911</v>
      </c>
      <c r="CN63" s="35">
        <f t="shared" si="41"/>
        <v>3</v>
      </c>
      <c r="CO63" s="14">
        <f t="shared" si="204"/>
        <v>3.2930845225027441E-3</v>
      </c>
      <c r="CP63" s="50">
        <v>195</v>
      </c>
      <c r="CQ63" s="44">
        <v>0</v>
      </c>
      <c r="CR63" s="14">
        <f t="shared" si="205"/>
        <v>0</v>
      </c>
      <c r="CS63" s="50">
        <v>43</v>
      </c>
      <c r="CT63" s="44">
        <v>0</v>
      </c>
      <c r="CU63" s="14">
        <f t="shared" si="44"/>
        <v>0</v>
      </c>
      <c r="CV63" s="50">
        <v>16</v>
      </c>
      <c r="CW63" s="35">
        <v>0</v>
      </c>
      <c r="CX63" s="14">
        <f t="shared" si="206"/>
        <v>0</v>
      </c>
      <c r="CY63" s="50">
        <v>65</v>
      </c>
      <c r="CZ63" s="44">
        <v>0</v>
      </c>
      <c r="DA63" s="14">
        <f t="shared" si="46"/>
        <v>0</v>
      </c>
      <c r="DB63" s="50">
        <f t="shared" si="47"/>
        <v>319</v>
      </c>
      <c r="DC63" s="35">
        <f t="shared" si="48"/>
        <v>0</v>
      </c>
      <c r="DD63" s="14">
        <f t="shared" si="207"/>
        <v>0</v>
      </c>
      <c r="DE63" s="50">
        <f t="shared" si="208"/>
        <v>7016</v>
      </c>
      <c r="DF63" s="44">
        <f t="shared" si="209"/>
        <v>17</v>
      </c>
      <c r="DG63" s="14">
        <f t="shared" si="210"/>
        <v>2.4230330672748005E-3</v>
      </c>
      <c r="DH63" s="50">
        <f t="shared" si="52"/>
        <v>2034</v>
      </c>
      <c r="DI63" s="44">
        <f t="shared" si="53"/>
        <v>25</v>
      </c>
      <c r="DJ63" s="14">
        <f t="shared" si="83"/>
        <v>1.2291052114060964E-2</v>
      </c>
      <c r="DK63" s="50">
        <f t="shared" si="211"/>
        <v>734</v>
      </c>
      <c r="DL63" s="35">
        <f t="shared" si="212"/>
        <v>29</v>
      </c>
      <c r="DM63" s="14">
        <f t="shared" si="213"/>
        <v>3.9509536784741145E-2</v>
      </c>
      <c r="DN63" s="50">
        <f t="shared" si="57"/>
        <v>351</v>
      </c>
      <c r="DO63" s="44">
        <f t="shared" si="58"/>
        <v>0</v>
      </c>
      <c r="DP63" s="14">
        <f t="shared" si="59"/>
        <v>0</v>
      </c>
      <c r="DQ63" s="50">
        <f t="shared" si="214"/>
        <v>10135</v>
      </c>
      <c r="DR63" s="35">
        <f t="shared" si="215"/>
        <v>71</v>
      </c>
      <c r="DS63" s="14">
        <f t="shared" si="216"/>
        <v>7.0054267390231868E-3</v>
      </c>
      <c r="EP63" s="4"/>
      <c r="EQ63" s="4"/>
      <c r="ER63" s="4"/>
      <c r="ES63" s="4"/>
      <c r="ET63" s="4"/>
      <c r="EU63" s="4"/>
      <c r="EV63" s="4"/>
      <c r="EW63" s="4"/>
      <c r="EX63" s="4"/>
      <c r="EY63" s="4"/>
      <c r="EZ63" s="4"/>
      <c r="FA63" s="4"/>
      <c r="FB63" s="4"/>
      <c r="FC63" s="4"/>
      <c r="FD63" s="4"/>
      <c r="FE63" s="4"/>
      <c r="FF63" s="4"/>
    </row>
    <row r="64" spans="2:162" s="13" customFormat="1" ht="13.5" customHeight="1">
      <c r="B64" s="52">
        <v>59</v>
      </c>
      <c r="C64" s="34" t="s">
        <v>20</v>
      </c>
      <c r="D64" s="50">
        <v>32</v>
      </c>
      <c r="E64" s="44">
        <v>0</v>
      </c>
      <c r="F64" s="14">
        <f t="shared" si="187"/>
        <v>0</v>
      </c>
      <c r="G64" s="50">
        <v>3</v>
      </c>
      <c r="H64" s="44">
        <v>0</v>
      </c>
      <c r="I64" s="14">
        <f t="shared" si="2"/>
        <v>0</v>
      </c>
      <c r="J64" s="50">
        <v>3</v>
      </c>
      <c r="K64" s="44">
        <v>0</v>
      </c>
      <c r="L64" s="14">
        <f t="shared" si="188"/>
        <v>0</v>
      </c>
      <c r="M64" s="50">
        <v>0</v>
      </c>
      <c r="N64" s="44">
        <v>0</v>
      </c>
      <c r="O64" s="14" t="str">
        <f t="shared" si="4"/>
        <v>-</v>
      </c>
      <c r="P64" s="50">
        <f t="shared" si="5"/>
        <v>38</v>
      </c>
      <c r="Q64" s="44">
        <f t="shared" si="6"/>
        <v>0</v>
      </c>
      <c r="R64" s="14">
        <f t="shared" si="189"/>
        <v>0</v>
      </c>
      <c r="S64" s="50">
        <v>109</v>
      </c>
      <c r="T64" s="44">
        <v>0</v>
      </c>
      <c r="U64" s="14">
        <f t="shared" si="190"/>
        <v>0</v>
      </c>
      <c r="V64" s="50">
        <v>3</v>
      </c>
      <c r="W64" s="44">
        <v>0</v>
      </c>
      <c r="X64" s="14">
        <f t="shared" si="9"/>
        <v>0</v>
      </c>
      <c r="Y64" s="50">
        <v>3</v>
      </c>
      <c r="Z64" s="35">
        <v>0</v>
      </c>
      <c r="AA64" s="14">
        <f t="shared" si="191"/>
        <v>0</v>
      </c>
      <c r="AB64" s="50">
        <v>3</v>
      </c>
      <c r="AC64" s="44">
        <v>0</v>
      </c>
      <c r="AD64" s="14">
        <f t="shared" si="11"/>
        <v>0</v>
      </c>
      <c r="AE64" s="50">
        <f t="shared" si="12"/>
        <v>118</v>
      </c>
      <c r="AF64" s="35">
        <f t="shared" si="13"/>
        <v>0</v>
      </c>
      <c r="AG64" s="14">
        <f t="shared" si="192"/>
        <v>0</v>
      </c>
      <c r="AH64" s="50">
        <v>20609</v>
      </c>
      <c r="AI64" s="44">
        <v>60</v>
      </c>
      <c r="AJ64" s="14">
        <f t="shared" si="193"/>
        <v>2.9113494104517443E-3</v>
      </c>
      <c r="AK64" s="50">
        <v>4439</v>
      </c>
      <c r="AL64" s="44">
        <v>56</v>
      </c>
      <c r="AM64" s="14">
        <f t="shared" si="16"/>
        <v>1.2615453931065555E-2</v>
      </c>
      <c r="AN64" s="50">
        <v>2745</v>
      </c>
      <c r="AO64" s="44">
        <v>43</v>
      </c>
      <c r="AP64" s="14">
        <f t="shared" si="194"/>
        <v>1.5664845173041893E-2</v>
      </c>
      <c r="AQ64" s="50">
        <v>190</v>
      </c>
      <c r="AR64" s="44">
        <v>0</v>
      </c>
      <c r="AS64" s="14">
        <f t="shared" si="18"/>
        <v>0</v>
      </c>
      <c r="AT64" s="50">
        <f t="shared" si="19"/>
        <v>27983</v>
      </c>
      <c r="AU64" s="35">
        <f t="shared" si="20"/>
        <v>159</v>
      </c>
      <c r="AV64" s="14">
        <f t="shared" si="195"/>
        <v>5.6820212271736408E-3</v>
      </c>
      <c r="AW64" s="50">
        <v>18025</v>
      </c>
      <c r="AX64" s="44">
        <v>29</v>
      </c>
      <c r="AY64" s="14">
        <f t="shared" si="196"/>
        <v>1.608876560332871E-3</v>
      </c>
      <c r="AZ64" s="50">
        <v>3334</v>
      </c>
      <c r="BA64" s="44">
        <v>29</v>
      </c>
      <c r="BB64" s="14">
        <f t="shared" si="23"/>
        <v>8.6982603479304147E-3</v>
      </c>
      <c r="BC64" s="50">
        <v>1502</v>
      </c>
      <c r="BD64" s="35">
        <v>33</v>
      </c>
      <c r="BE64" s="14">
        <f t="shared" si="197"/>
        <v>2.1970705725699067E-2</v>
      </c>
      <c r="BF64" s="50">
        <v>468</v>
      </c>
      <c r="BG64" s="44">
        <v>0</v>
      </c>
      <c r="BH64" s="14">
        <f t="shared" si="25"/>
        <v>0</v>
      </c>
      <c r="BI64" s="50">
        <f t="shared" si="26"/>
        <v>23329</v>
      </c>
      <c r="BJ64" s="35">
        <f t="shared" si="27"/>
        <v>91</v>
      </c>
      <c r="BK64" s="14">
        <f t="shared" si="198"/>
        <v>3.9007244202494749E-3</v>
      </c>
      <c r="BL64" s="50">
        <v>11121</v>
      </c>
      <c r="BM64" s="44">
        <v>12</v>
      </c>
      <c r="BN64" s="14">
        <f t="shared" si="199"/>
        <v>1.0790396547073105E-3</v>
      </c>
      <c r="BO64" s="50">
        <v>2049</v>
      </c>
      <c r="BP64" s="44">
        <v>10</v>
      </c>
      <c r="BQ64" s="14">
        <f t="shared" si="30"/>
        <v>4.880429477794046E-3</v>
      </c>
      <c r="BR64" s="50">
        <v>796</v>
      </c>
      <c r="BS64" s="35">
        <v>12</v>
      </c>
      <c r="BT64" s="14">
        <f t="shared" si="200"/>
        <v>1.507537688442211E-2</v>
      </c>
      <c r="BU64" s="50">
        <v>458</v>
      </c>
      <c r="BV64" s="44">
        <v>0</v>
      </c>
      <c r="BW64" s="14">
        <f t="shared" si="32"/>
        <v>0</v>
      </c>
      <c r="BX64" s="50">
        <f t="shared" si="33"/>
        <v>14424</v>
      </c>
      <c r="BY64" s="35">
        <f t="shared" si="34"/>
        <v>34</v>
      </c>
      <c r="BZ64" s="14">
        <f t="shared" si="201"/>
        <v>2.3571824736550195E-3</v>
      </c>
      <c r="CA64" s="50">
        <v>4217</v>
      </c>
      <c r="CB64" s="44">
        <v>2</v>
      </c>
      <c r="CC64" s="14">
        <f t="shared" si="202"/>
        <v>4.7427080863172874E-4</v>
      </c>
      <c r="CD64" s="50">
        <v>788</v>
      </c>
      <c r="CE64" s="44">
        <v>1</v>
      </c>
      <c r="CF64" s="14">
        <f t="shared" si="37"/>
        <v>1.2690355329949238E-3</v>
      </c>
      <c r="CG64" s="50">
        <v>276</v>
      </c>
      <c r="CH64" s="35">
        <v>3</v>
      </c>
      <c r="CI64" s="14">
        <f t="shared" si="203"/>
        <v>1.0869565217391304E-2</v>
      </c>
      <c r="CJ64" s="50">
        <v>386</v>
      </c>
      <c r="CK64" s="44">
        <v>0</v>
      </c>
      <c r="CL64" s="14">
        <f t="shared" si="39"/>
        <v>0</v>
      </c>
      <c r="CM64" s="50">
        <f t="shared" si="40"/>
        <v>5667</v>
      </c>
      <c r="CN64" s="35">
        <f t="shared" si="41"/>
        <v>6</v>
      </c>
      <c r="CO64" s="14">
        <f t="shared" si="204"/>
        <v>1.0587612493382743E-3</v>
      </c>
      <c r="CP64" s="50">
        <v>1223</v>
      </c>
      <c r="CQ64" s="44">
        <v>0</v>
      </c>
      <c r="CR64" s="14">
        <f t="shared" si="205"/>
        <v>0</v>
      </c>
      <c r="CS64" s="50">
        <v>180</v>
      </c>
      <c r="CT64" s="44">
        <v>0</v>
      </c>
      <c r="CU64" s="14">
        <f t="shared" si="44"/>
        <v>0</v>
      </c>
      <c r="CV64" s="50">
        <v>73</v>
      </c>
      <c r="CW64" s="35">
        <v>0</v>
      </c>
      <c r="CX64" s="14">
        <f t="shared" si="206"/>
        <v>0</v>
      </c>
      <c r="CY64" s="50">
        <v>306</v>
      </c>
      <c r="CZ64" s="44">
        <v>0</v>
      </c>
      <c r="DA64" s="14">
        <f t="shared" si="46"/>
        <v>0</v>
      </c>
      <c r="DB64" s="50">
        <f t="shared" si="47"/>
        <v>1782</v>
      </c>
      <c r="DC64" s="35">
        <f t="shared" si="48"/>
        <v>0</v>
      </c>
      <c r="DD64" s="14">
        <f t="shared" si="207"/>
        <v>0</v>
      </c>
      <c r="DE64" s="50">
        <f t="shared" si="208"/>
        <v>55336</v>
      </c>
      <c r="DF64" s="44">
        <f t="shared" si="209"/>
        <v>103</v>
      </c>
      <c r="DG64" s="14">
        <f t="shared" si="210"/>
        <v>1.8613560792250976E-3</v>
      </c>
      <c r="DH64" s="50">
        <f t="shared" si="52"/>
        <v>10796</v>
      </c>
      <c r="DI64" s="44">
        <f t="shared" si="53"/>
        <v>96</v>
      </c>
      <c r="DJ64" s="14">
        <f t="shared" si="83"/>
        <v>8.8921822897369395E-3</v>
      </c>
      <c r="DK64" s="50">
        <f t="shared" si="211"/>
        <v>5398</v>
      </c>
      <c r="DL64" s="35">
        <f t="shared" si="212"/>
        <v>91</v>
      </c>
      <c r="DM64" s="14">
        <f t="shared" si="213"/>
        <v>1.6858095590959615E-2</v>
      </c>
      <c r="DN64" s="50">
        <f t="shared" si="57"/>
        <v>1811</v>
      </c>
      <c r="DO64" s="44">
        <f t="shared" si="58"/>
        <v>0</v>
      </c>
      <c r="DP64" s="14">
        <f t="shared" si="59"/>
        <v>0</v>
      </c>
      <c r="DQ64" s="50">
        <f t="shared" si="214"/>
        <v>73341</v>
      </c>
      <c r="DR64" s="35">
        <f t="shared" si="215"/>
        <v>290</v>
      </c>
      <c r="DS64" s="14">
        <f t="shared" si="216"/>
        <v>3.9541320680110716E-3</v>
      </c>
      <c r="EP64" s="4"/>
      <c r="EQ64" s="4"/>
      <c r="ER64" s="4"/>
      <c r="ES64" s="4"/>
      <c r="ET64" s="4"/>
      <c r="EU64" s="4"/>
      <c r="EV64" s="4"/>
      <c r="EW64" s="4"/>
      <c r="EX64" s="4"/>
      <c r="EY64" s="4"/>
      <c r="EZ64" s="4"/>
      <c r="FA64" s="4"/>
      <c r="FB64" s="4"/>
      <c r="FC64" s="4"/>
      <c r="FD64" s="4"/>
      <c r="FE64" s="4"/>
      <c r="FF64" s="4"/>
    </row>
    <row r="65" spans="2:162" s="13" customFormat="1" ht="13.5" customHeight="1">
      <c r="B65" s="52">
        <v>60</v>
      </c>
      <c r="C65" s="34" t="s">
        <v>44</v>
      </c>
      <c r="D65" s="50">
        <v>26</v>
      </c>
      <c r="E65" s="44">
        <v>2</v>
      </c>
      <c r="F65" s="14">
        <f t="shared" si="187"/>
        <v>7.6923076923076927E-2</v>
      </c>
      <c r="G65" s="50">
        <v>2</v>
      </c>
      <c r="H65" s="44">
        <v>0</v>
      </c>
      <c r="I65" s="14">
        <f t="shared" si="2"/>
        <v>0</v>
      </c>
      <c r="J65" s="50">
        <v>0</v>
      </c>
      <c r="K65" s="44">
        <v>0</v>
      </c>
      <c r="L65" s="14" t="str">
        <f t="shared" si="188"/>
        <v>-</v>
      </c>
      <c r="M65" s="50">
        <v>0</v>
      </c>
      <c r="N65" s="44">
        <v>0</v>
      </c>
      <c r="O65" s="14" t="str">
        <f t="shared" si="4"/>
        <v>-</v>
      </c>
      <c r="P65" s="50">
        <f t="shared" si="5"/>
        <v>28</v>
      </c>
      <c r="Q65" s="44">
        <f t="shared" si="6"/>
        <v>2</v>
      </c>
      <c r="R65" s="14">
        <f t="shared" si="189"/>
        <v>7.1428571428571425E-2</v>
      </c>
      <c r="S65" s="50">
        <v>40</v>
      </c>
      <c r="T65" s="44">
        <v>2</v>
      </c>
      <c r="U65" s="14">
        <f t="shared" si="190"/>
        <v>0.05</v>
      </c>
      <c r="V65" s="50">
        <v>4</v>
      </c>
      <c r="W65" s="44">
        <v>0</v>
      </c>
      <c r="X65" s="14">
        <f t="shared" si="9"/>
        <v>0</v>
      </c>
      <c r="Y65" s="50">
        <v>0</v>
      </c>
      <c r="Z65" s="35">
        <v>0</v>
      </c>
      <c r="AA65" s="14" t="str">
        <f t="shared" si="191"/>
        <v>-</v>
      </c>
      <c r="AB65" s="50">
        <v>0</v>
      </c>
      <c r="AC65" s="44">
        <v>0</v>
      </c>
      <c r="AD65" s="14" t="str">
        <f t="shared" si="11"/>
        <v>-</v>
      </c>
      <c r="AE65" s="50">
        <f t="shared" si="12"/>
        <v>44</v>
      </c>
      <c r="AF65" s="35">
        <f t="shared" si="13"/>
        <v>2</v>
      </c>
      <c r="AG65" s="14">
        <f t="shared" si="192"/>
        <v>4.5454545454545456E-2</v>
      </c>
      <c r="AH65" s="50">
        <v>2751</v>
      </c>
      <c r="AI65" s="44">
        <v>113</v>
      </c>
      <c r="AJ65" s="14">
        <f t="shared" si="193"/>
        <v>4.1075972373682296E-2</v>
      </c>
      <c r="AK65" s="50">
        <v>779</v>
      </c>
      <c r="AL65" s="44">
        <v>56</v>
      </c>
      <c r="AM65" s="14">
        <f t="shared" si="16"/>
        <v>7.1887034659820284E-2</v>
      </c>
      <c r="AN65" s="50">
        <v>267</v>
      </c>
      <c r="AO65" s="44">
        <v>25</v>
      </c>
      <c r="AP65" s="14">
        <f t="shared" si="194"/>
        <v>9.3632958801498134E-2</v>
      </c>
      <c r="AQ65" s="50">
        <v>22</v>
      </c>
      <c r="AR65" s="44">
        <v>0</v>
      </c>
      <c r="AS65" s="14">
        <f t="shared" si="18"/>
        <v>0</v>
      </c>
      <c r="AT65" s="50">
        <f t="shared" si="19"/>
        <v>3819</v>
      </c>
      <c r="AU65" s="35">
        <f t="shared" si="20"/>
        <v>194</v>
      </c>
      <c r="AV65" s="14">
        <f t="shared" si="195"/>
        <v>5.0798638387012304E-2</v>
      </c>
      <c r="AW65" s="50">
        <v>2192</v>
      </c>
      <c r="AX65" s="44">
        <v>39</v>
      </c>
      <c r="AY65" s="14">
        <f t="shared" si="196"/>
        <v>1.7791970802919707E-2</v>
      </c>
      <c r="AZ65" s="50">
        <v>573</v>
      </c>
      <c r="BA65" s="44">
        <v>53</v>
      </c>
      <c r="BB65" s="14">
        <f t="shared" si="23"/>
        <v>9.2495636998254804E-2</v>
      </c>
      <c r="BC65" s="50">
        <v>146</v>
      </c>
      <c r="BD65" s="35">
        <v>17</v>
      </c>
      <c r="BE65" s="14">
        <f t="shared" si="197"/>
        <v>0.11643835616438356</v>
      </c>
      <c r="BF65" s="50">
        <v>52</v>
      </c>
      <c r="BG65" s="44">
        <v>0</v>
      </c>
      <c r="BH65" s="14">
        <f t="shared" si="25"/>
        <v>0</v>
      </c>
      <c r="BI65" s="50">
        <f t="shared" si="26"/>
        <v>2963</v>
      </c>
      <c r="BJ65" s="35">
        <f t="shared" si="27"/>
        <v>109</v>
      </c>
      <c r="BK65" s="14">
        <f t="shared" si="198"/>
        <v>3.6787040161997978E-2</v>
      </c>
      <c r="BL65" s="50">
        <v>1313</v>
      </c>
      <c r="BM65" s="44">
        <v>8</v>
      </c>
      <c r="BN65" s="14">
        <f t="shared" si="199"/>
        <v>6.0929169840060931E-3</v>
      </c>
      <c r="BO65" s="50">
        <v>298</v>
      </c>
      <c r="BP65" s="44">
        <v>6</v>
      </c>
      <c r="BQ65" s="14">
        <f t="shared" si="30"/>
        <v>2.0134228187919462E-2</v>
      </c>
      <c r="BR65" s="50">
        <v>70</v>
      </c>
      <c r="BS65" s="35">
        <v>1</v>
      </c>
      <c r="BT65" s="14">
        <f t="shared" si="200"/>
        <v>1.4285714285714285E-2</v>
      </c>
      <c r="BU65" s="50">
        <v>59</v>
      </c>
      <c r="BV65" s="44">
        <v>0</v>
      </c>
      <c r="BW65" s="14">
        <f t="shared" si="32"/>
        <v>0</v>
      </c>
      <c r="BX65" s="50">
        <f t="shared" si="33"/>
        <v>1740</v>
      </c>
      <c r="BY65" s="35">
        <f t="shared" si="34"/>
        <v>15</v>
      </c>
      <c r="BZ65" s="14">
        <f t="shared" si="201"/>
        <v>8.6206896551724137E-3</v>
      </c>
      <c r="CA65" s="50">
        <v>571</v>
      </c>
      <c r="CB65" s="44">
        <v>1</v>
      </c>
      <c r="CC65" s="14">
        <f t="shared" si="202"/>
        <v>1.7513134851138354E-3</v>
      </c>
      <c r="CD65" s="50">
        <v>116</v>
      </c>
      <c r="CE65" s="44">
        <v>0</v>
      </c>
      <c r="CF65" s="14">
        <f t="shared" si="37"/>
        <v>0</v>
      </c>
      <c r="CG65" s="50">
        <v>24</v>
      </c>
      <c r="CH65" s="35">
        <v>1</v>
      </c>
      <c r="CI65" s="14">
        <f t="shared" si="203"/>
        <v>4.1666666666666664E-2</v>
      </c>
      <c r="CJ65" s="50">
        <v>63</v>
      </c>
      <c r="CK65" s="44">
        <v>0</v>
      </c>
      <c r="CL65" s="14">
        <f t="shared" si="39"/>
        <v>0</v>
      </c>
      <c r="CM65" s="50">
        <f t="shared" si="40"/>
        <v>774</v>
      </c>
      <c r="CN65" s="35">
        <f t="shared" si="41"/>
        <v>2</v>
      </c>
      <c r="CO65" s="14">
        <f t="shared" si="204"/>
        <v>2.5839793281653748E-3</v>
      </c>
      <c r="CP65" s="50">
        <v>172</v>
      </c>
      <c r="CQ65" s="44">
        <v>0</v>
      </c>
      <c r="CR65" s="14">
        <f t="shared" si="205"/>
        <v>0</v>
      </c>
      <c r="CS65" s="50">
        <v>24</v>
      </c>
      <c r="CT65" s="44">
        <v>0</v>
      </c>
      <c r="CU65" s="14">
        <f t="shared" si="44"/>
        <v>0</v>
      </c>
      <c r="CV65" s="50">
        <v>4</v>
      </c>
      <c r="CW65" s="35">
        <v>0</v>
      </c>
      <c r="CX65" s="14">
        <f t="shared" si="206"/>
        <v>0</v>
      </c>
      <c r="CY65" s="50">
        <v>34</v>
      </c>
      <c r="CZ65" s="44">
        <v>0</v>
      </c>
      <c r="DA65" s="14">
        <f t="shared" si="46"/>
        <v>0</v>
      </c>
      <c r="DB65" s="50">
        <f t="shared" si="47"/>
        <v>234</v>
      </c>
      <c r="DC65" s="35">
        <f t="shared" si="48"/>
        <v>0</v>
      </c>
      <c r="DD65" s="14">
        <f t="shared" si="207"/>
        <v>0</v>
      </c>
      <c r="DE65" s="50">
        <f t="shared" si="208"/>
        <v>7065</v>
      </c>
      <c r="DF65" s="44">
        <f t="shared" si="209"/>
        <v>165</v>
      </c>
      <c r="DG65" s="14">
        <f t="shared" si="210"/>
        <v>2.3354564755838639E-2</v>
      </c>
      <c r="DH65" s="50">
        <f t="shared" si="52"/>
        <v>1796</v>
      </c>
      <c r="DI65" s="44">
        <f t="shared" si="53"/>
        <v>115</v>
      </c>
      <c r="DJ65" s="14">
        <f t="shared" si="83"/>
        <v>6.4031180400890869E-2</v>
      </c>
      <c r="DK65" s="50">
        <f t="shared" si="211"/>
        <v>511</v>
      </c>
      <c r="DL65" s="35">
        <f t="shared" si="212"/>
        <v>44</v>
      </c>
      <c r="DM65" s="14">
        <f t="shared" si="213"/>
        <v>8.6105675146771032E-2</v>
      </c>
      <c r="DN65" s="50">
        <f t="shared" si="57"/>
        <v>230</v>
      </c>
      <c r="DO65" s="44">
        <f t="shared" si="58"/>
        <v>0</v>
      </c>
      <c r="DP65" s="14">
        <f t="shared" si="59"/>
        <v>0</v>
      </c>
      <c r="DQ65" s="50">
        <f t="shared" si="214"/>
        <v>9602</v>
      </c>
      <c r="DR65" s="35">
        <f t="shared" si="215"/>
        <v>324</v>
      </c>
      <c r="DS65" s="14">
        <f t="shared" si="216"/>
        <v>3.3742970214538641E-2</v>
      </c>
      <c r="EP65" s="4"/>
      <c r="EQ65" s="4"/>
      <c r="ER65" s="4"/>
      <c r="ES65" s="4"/>
      <c r="ET65" s="4"/>
      <c r="EU65" s="4"/>
      <c r="EV65" s="4"/>
      <c r="EW65" s="4"/>
      <c r="EX65" s="4"/>
      <c r="EY65" s="4"/>
      <c r="EZ65" s="4"/>
      <c r="FA65" s="4"/>
      <c r="FB65" s="4"/>
      <c r="FC65" s="4"/>
      <c r="FD65" s="4"/>
      <c r="FE65" s="4"/>
      <c r="FF65" s="4"/>
    </row>
    <row r="66" spans="2:162" s="13" customFormat="1" ht="13.5" customHeight="1">
      <c r="B66" s="52">
        <v>61</v>
      </c>
      <c r="C66" s="34" t="s">
        <v>16</v>
      </c>
      <c r="D66" s="50">
        <v>0</v>
      </c>
      <c r="E66" s="44">
        <v>0</v>
      </c>
      <c r="F66" s="14" t="str">
        <f t="shared" si="187"/>
        <v>-</v>
      </c>
      <c r="G66" s="50">
        <v>0</v>
      </c>
      <c r="H66" s="44">
        <v>0</v>
      </c>
      <c r="I66" s="14" t="str">
        <f t="shared" si="2"/>
        <v>-</v>
      </c>
      <c r="J66" s="50">
        <v>0</v>
      </c>
      <c r="K66" s="44">
        <v>0</v>
      </c>
      <c r="L66" s="14" t="str">
        <f t="shared" si="188"/>
        <v>-</v>
      </c>
      <c r="M66" s="50">
        <v>0</v>
      </c>
      <c r="N66" s="44">
        <v>0</v>
      </c>
      <c r="O66" s="14" t="str">
        <f t="shared" si="4"/>
        <v>-</v>
      </c>
      <c r="P66" s="50">
        <f t="shared" si="5"/>
        <v>0</v>
      </c>
      <c r="Q66" s="44">
        <f t="shared" si="6"/>
        <v>0</v>
      </c>
      <c r="R66" s="14" t="str">
        <f t="shared" si="189"/>
        <v>-</v>
      </c>
      <c r="S66" s="50">
        <v>6</v>
      </c>
      <c r="T66" s="44">
        <v>0</v>
      </c>
      <c r="U66" s="14">
        <f t="shared" si="190"/>
        <v>0</v>
      </c>
      <c r="V66" s="50">
        <v>0</v>
      </c>
      <c r="W66" s="44">
        <v>0</v>
      </c>
      <c r="X66" s="14" t="str">
        <f t="shared" si="9"/>
        <v>-</v>
      </c>
      <c r="Y66" s="50">
        <v>0</v>
      </c>
      <c r="Z66" s="35">
        <v>0</v>
      </c>
      <c r="AA66" s="14" t="str">
        <f t="shared" si="191"/>
        <v>-</v>
      </c>
      <c r="AB66" s="50">
        <v>2</v>
      </c>
      <c r="AC66" s="44">
        <v>0</v>
      </c>
      <c r="AD66" s="14">
        <f t="shared" si="11"/>
        <v>0</v>
      </c>
      <c r="AE66" s="50">
        <f t="shared" si="12"/>
        <v>8</v>
      </c>
      <c r="AF66" s="35">
        <f t="shared" si="13"/>
        <v>0</v>
      </c>
      <c r="AG66" s="14">
        <f t="shared" si="192"/>
        <v>0</v>
      </c>
      <c r="AH66" s="50">
        <v>2336</v>
      </c>
      <c r="AI66" s="44">
        <v>12</v>
      </c>
      <c r="AJ66" s="14">
        <f t="shared" si="193"/>
        <v>5.1369863013698627E-3</v>
      </c>
      <c r="AK66" s="50">
        <v>731</v>
      </c>
      <c r="AL66" s="44">
        <v>27</v>
      </c>
      <c r="AM66" s="14">
        <f t="shared" si="16"/>
        <v>3.6935704514363885E-2</v>
      </c>
      <c r="AN66" s="50">
        <v>304</v>
      </c>
      <c r="AO66" s="44">
        <v>12</v>
      </c>
      <c r="AP66" s="14">
        <f t="shared" si="194"/>
        <v>3.9473684210526314E-2</v>
      </c>
      <c r="AQ66" s="50">
        <v>18</v>
      </c>
      <c r="AR66" s="44">
        <v>0</v>
      </c>
      <c r="AS66" s="14">
        <f t="shared" si="18"/>
        <v>0</v>
      </c>
      <c r="AT66" s="50">
        <f t="shared" si="19"/>
        <v>3389</v>
      </c>
      <c r="AU66" s="35">
        <f t="shared" si="20"/>
        <v>51</v>
      </c>
      <c r="AV66" s="14">
        <f t="shared" si="195"/>
        <v>1.5048686928297432E-2</v>
      </c>
      <c r="AW66" s="50">
        <v>1991</v>
      </c>
      <c r="AX66" s="44">
        <v>4</v>
      </c>
      <c r="AY66" s="14">
        <f t="shared" si="196"/>
        <v>2.0090406830738324E-3</v>
      </c>
      <c r="AZ66" s="50">
        <v>534</v>
      </c>
      <c r="BA66" s="44">
        <v>14</v>
      </c>
      <c r="BB66" s="14">
        <f t="shared" si="23"/>
        <v>2.6217228464419477E-2</v>
      </c>
      <c r="BC66" s="50">
        <v>159</v>
      </c>
      <c r="BD66" s="35">
        <v>13</v>
      </c>
      <c r="BE66" s="14">
        <f t="shared" si="197"/>
        <v>8.1761006289308172E-2</v>
      </c>
      <c r="BF66" s="50">
        <v>64</v>
      </c>
      <c r="BG66" s="44">
        <v>0</v>
      </c>
      <c r="BH66" s="14">
        <f t="shared" si="25"/>
        <v>0</v>
      </c>
      <c r="BI66" s="50">
        <f t="shared" si="26"/>
        <v>2748</v>
      </c>
      <c r="BJ66" s="35">
        <f t="shared" si="27"/>
        <v>31</v>
      </c>
      <c r="BK66" s="14">
        <f t="shared" si="198"/>
        <v>1.1280931586608443E-2</v>
      </c>
      <c r="BL66" s="50">
        <v>1061</v>
      </c>
      <c r="BM66" s="44">
        <v>1</v>
      </c>
      <c r="BN66" s="14">
        <f t="shared" si="199"/>
        <v>9.42507068803016E-4</v>
      </c>
      <c r="BO66" s="50">
        <v>255</v>
      </c>
      <c r="BP66" s="44">
        <v>6</v>
      </c>
      <c r="BQ66" s="14">
        <f t="shared" si="30"/>
        <v>2.3529411764705882E-2</v>
      </c>
      <c r="BR66" s="50">
        <v>88</v>
      </c>
      <c r="BS66" s="35">
        <v>1</v>
      </c>
      <c r="BT66" s="14">
        <f t="shared" si="200"/>
        <v>1.1363636363636364E-2</v>
      </c>
      <c r="BU66" s="50">
        <v>80</v>
      </c>
      <c r="BV66" s="44">
        <v>0</v>
      </c>
      <c r="BW66" s="14">
        <f t="shared" si="32"/>
        <v>0</v>
      </c>
      <c r="BX66" s="50">
        <f t="shared" si="33"/>
        <v>1484</v>
      </c>
      <c r="BY66" s="35">
        <f t="shared" si="34"/>
        <v>8</v>
      </c>
      <c r="BZ66" s="14">
        <f t="shared" si="201"/>
        <v>5.3908355795148251E-3</v>
      </c>
      <c r="CA66" s="50">
        <v>404</v>
      </c>
      <c r="CB66" s="44">
        <v>0</v>
      </c>
      <c r="CC66" s="14">
        <f t="shared" si="202"/>
        <v>0</v>
      </c>
      <c r="CD66" s="50">
        <v>86</v>
      </c>
      <c r="CE66" s="44">
        <v>0</v>
      </c>
      <c r="CF66" s="14">
        <f t="shared" si="37"/>
        <v>0</v>
      </c>
      <c r="CG66" s="50">
        <v>39</v>
      </c>
      <c r="CH66" s="35">
        <v>0</v>
      </c>
      <c r="CI66" s="14">
        <f t="shared" si="203"/>
        <v>0</v>
      </c>
      <c r="CJ66" s="50">
        <v>43</v>
      </c>
      <c r="CK66" s="44">
        <v>0</v>
      </c>
      <c r="CL66" s="14">
        <f t="shared" si="39"/>
        <v>0</v>
      </c>
      <c r="CM66" s="50">
        <f t="shared" si="40"/>
        <v>572</v>
      </c>
      <c r="CN66" s="35">
        <f t="shared" si="41"/>
        <v>0</v>
      </c>
      <c r="CO66" s="14">
        <f t="shared" si="204"/>
        <v>0</v>
      </c>
      <c r="CP66" s="50">
        <v>131</v>
      </c>
      <c r="CQ66" s="44">
        <v>0</v>
      </c>
      <c r="CR66" s="14">
        <f t="shared" si="205"/>
        <v>0</v>
      </c>
      <c r="CS66" s="50">
        <v>15</v>
      </c>
      <c r="CT66" s="44">
        <v>0</v>
      </c>
      <c r="CU66" s="14">
        <f t="shared" si="44"/>
        <v>0</v>
      </c>
      <c r="CV66" s="50">
        <v>9</v>
      </c>
      <c r="CW66" s="35">
        <v>0</v>
      </c>
      <c r="CX66" s="14">
        <f t="shared" si="206"/>
        <v>0</v>
      </c>
      <c r="CY66" s="50">
        <v>33</v>
      </c>
      <c r="CZ66" s="44">
        <v>0</v>
      </c>
      <c r="DA66" s="14">
        <f t="shared" si="46"/>
        <v>0</v>
      </c>
      <c r="DB66" s="50">
        <f t="shared" si="47"/>
        <v>188</v>
      </c>
      <c r="DC66" s="35">
        <f t="shared" si="48"/>
        <v>0</v>
      </c>
      <c r="DD66" s="14">
        <f t="shared" si="207"/>
        <v>0</v>
      </c>
      <c r="DE66" s="50">
        <f t="shared" si="208"/>
        <v>5929</v>
      </c>
      <c r="DF66" s="44">
        <f t="shared" si="209"/>
        <v>17</v>
      </c>
      <c r="DG66" s="14">
        <f t="shared" si="210"/>
        <v>2.8672626075223477E-3</v>
      </c>
      <c r="DH66" s="50">
        <f t="shared" si="52"/>
        <v>1621</v>
      </c>
      <c r="DI66" s="44">
        <f t="shared" si="53"/>
        <v>47</v>
      </c>
      <c r="DJ66" s="14">
        <f t="shared" si="83"/>
        <v>2.8994447871684145E-2</v>
      </c>
      <c r="DK66" s="50">
        <f t="shared" si="211"/>
        <v>599</v>
      </c>
      <c r="DL66" s="35">
        <f t="shared" si="212"/>
        <v>26</v>
      </c>
      <c r="DM66" s="14">
        <f t="shared" si="213"/>
        <v>4.340567612687813E-2</v>
      </c>
      <c r="DN66" s="50">
        <f t="shared" si="57"/>
        <v>240</v>
      </c>
      <c r="DO66" s="44">
        <f t="shared" si="58"/>
        <v>0</v>
      </c>
      <c r="DP66" s="14">
        <f t="shared" si="59"/>
        <v>0</v>
      </c>
      <c r="DQ66" s="50">
        <f t="shared" si="214"/>
        <v>8389</v>
      </c>
      <c r="DR66" s="35">
        <f t="shared" si="215"/>
        <v>90</v>
      </c>
      <c r="DS66" s="14">
        <f t="shared" si="216"/>
        <v>1.072833472404339E-2</v>
      </c>
      <c r="EP66" s="4"/>
      <c r="EQ66" s="4"/>
      <c r="ER66" s="4"/>
      <c r="ES66" s="4"/>
      <c r="ET66" s="4"/>
      <c r="EU66" s="4"/>
      <c r="EV66" s="4"/>
      <c r="EW66" s="4"/>
      <c r="EX66" s="4"/>
      <c r="EY66" s="4"/>
      <c r="EZ66" s="4"/>
      <c r="FA66" s="4"/>
      <c r="FB66" s="4"/>
      <c r="FC66" s="4"/>
      <c r="FD66" s="4"/>
      <c r="FE66" s="4"/>
      <c r="FF66" s="4"/>
    </row>
    <row r="67" spans="2:162" s="13" customFormat="1" ht="13.5" customHeight="1">
      <c r="B67" s="52">
        <v>62</v>
      </c>
      <c r="C67" s="34" t="s">
        <v>17</v>
      </c>
      <c r="D67" s="50">
        <v>8</v>
      </c>
      <c r="E67" s="44">
        <v>0</v>
      </c>
      <c r="F67" s="14">
        <f t="shared" ref="F67:F72" si="217">IFERROR(E67/D67,"-")</f>
        <v>0</v>
      </c>
      <c r="G67" s="50">
        <v>4</v>
      </c>
      <c r="H67" s="44">
        <v>0</v>
      </c>
      <c r="I67" s="14">
        <f t="shared" si="2"/>
        <v>0</v>
      </c>
      <c r="J67" s="50">
        <v>0</v>
      </c>
      <c r="K67" s="44">
        <v>0</v>
      </c>
      <c r="L67" s="14" t="str">
        <f t="shared" ref="L67:L72" si="218">IFERROR(K67/J67,"-")</f>
        <v>-</v>
      </c>
      <c r="M67" s="50">
        <v>0</v>
      </c>
      <c r="N67" s="44">
        <v>0</v>
      </c>
      <c r="O67" s="14" t="str">
        <f t="shared" si="4"/>
        <v>-</v>
      </c>
      <c r="P67" s="50">
        <f t="shared" si="5"/>
        <v>12</v>
      </c>
      <c r="Q67" s="44">
        <f t="shared" si="6"/>
        <v>0</v>
      </c>
      <c r="R67" s="14">
        <f t="shared" ref="R67:R72" si="219">IFERROR(Q67/P67,"-")</f>
        <v>0</v>
      </c>
      <c r="S67" s="50">
        <v>36</v>
      </c>
      <c r="T67" s="44">
        <v>0</v>
      </c>
      <c r="U67" s="14">
        <f t="shared" ref="U67:U72" si="220">IFERROR(T67/S67,"-")</f>
        <v>0</v>
      </c>
      <c r="V67" s="50">
        <v>4</v>
      </c>
      <c r="W67" s="44">
        <v>0</v>
      </c>
      <c r="X67" s="14">
        <f t="shared" si="9"/>
        <v>0</v>
      </c>
      <c r="Y67" s="50">
        <v>1</v>
      </c>
      <c r="Z67" s="35">
        <v>0</v>
      </c>
      <c r="AA67" s="14">
        <f t="shared" ref="AA67:AA72" si="221">IFERROR(Z67/Y67,"-")</f>
        <v>0</v>
      </c>
      <c r="AB67" s="50">
        <v>0</v>
      </c>
      <c r="AC67" s="44">
        <v>0</v>
      </c>
      <c r="AD67" s="14" t="str">
        <f t="shared" si="11"/>
        <v>-</v>
      </c>
      <c r="AE67" s="50">
        <f t="shared" si="12"/>
        <v>41</v>
      </c>
      <c r="AF67" s="35">
        <f t="shared" si="13"/>
        <v>0</v>
      </c>
      <c r="AG67" s="14">
        <f t="shared" ref="AG67:AG72" si="222">IFERROR(AF67/AE67,"-")</f>
        <v>0</v>
      </c>
      <c r="AH67" s="50">
        <v>2861</v>
      </c>
      <c r="AI67" s="44">
        <v>24</v>
      </c>
      <c r="AJ67" s="14">
        <f t="shared" ref="AJ67:AJ72" si="223">IFERROR(AI67/AH67,"-")</f>
        <v>8.3886752883607137E-3</v>
      </c>
      <c r="AK67" s="50">
        <v>1512</v>
      </c>
      <c r="AL67" s="44">
        <v>49</v>
      </c>
      <c r="AM67" s="14">
        <f t="shared" si="16"/>
        <v>3.2407407407407406E-2</v>
      </c>
      <c r="AN67" s="50">
        <v>542</v>
      </c>
      <c r="AO67" s="44">
        <v>20</v>
      </c>
      <c r="AP67" s="14">
        <f t="shared" ref="AP67:AP72" si="224">IFERROR(AO67/AN67,"-")</f>
        <v>3.6900369003690037E-2</v>
      </c>
      <c r="AQ67" s="50">
        <v>30</v>
      </c>
      <c r="AR67" s="44">
        <v>0</v>
      </c>
      <c r="AS67" s="14">
        <f t="shared" si="18"/>
        <v>0</v>
      </c>
      <c r="AT67" s="50">
        <f t="shared" si="19"/>
        <v>4945</v>
      </c>
      <c r="AU67" s="35">
        <f t="shared" si="20"/>
        <v>93</v>
      </c>
      <c r="AV67" s="14">
        <f t="shared" ref="AV67:AV72" si="225">IFERROR(AU67/AT67,"-")</f>
        <v>1.8806875631951468E-2</v>
      </c>
      <c r="AW67" s="50">
        <v>2481</v>
      </c>
      <c r="AX67" s="44">
        <v>11</v>
      </c>
      <c r="AY67" s="14">
        <f t="shared" ref="AY67:AY72" si="226">IFERROR(AX67/AW67,"-")</f>
        <v>4.4336960902861752E-3</v>
      </c>
      <c r="AZ67" s="50">
        <v>1131</v>
      </c>
      <c r="BA67" s="44">
        <v>37</v>
      </c>
      <c r="BB67" s="14">
        <f t="shared" si="23"/>
        <v>3.2714412024756855E-2</v>
      </c>
      <c r="BC67" s="50">
        <v>412</v>
      </c>
      <c r="BD67" s="35">
        <v>30</v>
      </c>
      <c r="BE67" s="14">
        <f t="shared" ref="BE67:BE72" si="227">IFERROR(BD67/BC67,"-")</f>
        <v>7.281553398058252E-2</v>
      </c>
      <c r="BF67" s="50">
        <v>68</v>
      </c>
      <c r="BG67" s="44">
        <v>0</v>
      </c>
      <c r="BH67" s="14">
        <f t="shared" si="25"/>
        <v>0</v>
      </c>
      <c r="BI67" s="50">
        <f t="shared" si="26"/>
        <v>4092</v>
      </c>
      <c r="BJ67" s="35">
        <f t="shared" si="27"/>
        <v>78</v>
      </c>
      <c r="BK67" s="14">
        <f t="shared" ref="BK67:BK72" si="228">IFERROR(BJ67/BI67,"-")</f>
        <v>1.906158357771261E-2</v>
      </c>
      <c r="BL67" s="50">
        <v>1430</v>
      </c>
      <c r="BM67" s="44">
        <v>3</v>
      </c>
      <c r="BN67" s="14">
        <f t="shared" ref="BN67:BN72" si="229">IFERROR(BM67/BL67,"-")</f>
        <v>2.0979020979020979E-3</v>
      </c>
      <c r="BO67" s="50">
        <v>600</v>
      </c>
      <c r="BP67" s="44">
        <v>8</v>
      </c>
      <c r="BQ67" s="14">
        <f t="shared" si="30"/>
        <v>1.3333333333333334E-2</v>
      </c>
      <c r="BR67" s="50">
        <v>223</v>
      </c>
      <c r="BS67" s="35">
        <v>4</v>
      </c>
      <c r="BT67" s="14">
        <f t="shared" ref="BT67:BT72" si="230">IFERROR(BS67/BR67,"-")</f>
        <v>1.7937219730941704E-2</v>
      </c>
      <c r="BU67" s="50">
        <v>63</v>
      </c>
      <c r="BV67" s="44">
        <v>0</v>
      </c>
      <c r="BW67" s="14">
        <f t="shared" si="32"/>
        <v>0</v>
      </c>
      <c r="BX67" s="50">
        <f t="shared" si="33"/>
        <v>2316</v>
      </c>
      <c r="BY67" s="35">
        <f t="shared" si="34"/>
        <v>15</v>
      </c>
      <c r="BZ67" s="14">
        <f t="shared" ref="BZ67:BZ72" si="231">IFERROR(BY67/BX67,"-")</f>
        <v>6.4766839378238338E-3</v>
      </c>
      <c r="CA67" s="50">
        <v>580</v>
      </c>
      <c r="CB67" s="44">
        <v>0</v>
      </c>
      <c r="CC67" s="14">
        <f t="shared" ref="CC67:CC72" si="232">IFERROR(CB67/CA67,"-")</f>
        <v>0</v>
      </c>
      <c r="CD67" s="50">
        <v>211</v>
      </c>
      <c r="CE67" s="44">
        <v>0</v>
      </c>
      <c r="CF67" s="14">
        <f t="shared" si="37"/>
        <v>0</v>
      </c>
      <c r="CG67" s="50">
        <v>62</v>
      </c>
      <c r="CH67" s="35">
        <v>0</v>
      </c>
      <c r="CI67" s="14">
        <f t="shared" ref="CI67:CI72" si="233">IFERROR(CH67/CG67,"-")</f>
        <v>0</v>
      </c>
      <c r="CJ67" s="50">
        <v>67</v>
      </c>
      <c r="CK67" s="44">
        <v>0</v>
      </c>
      <c r="CL67" s="14">
        <f t="shared" si="39"/>
        <v>0</v>
      </c>
      <c r="CM67" s="50">
        <f t="shared" si="40"/>
        <v>920</v>
      </c>
      <c r="CN67" s="35">
        <f t="shared" si="41"/>
        <v>0</v>
      </c>
      <c r="CO67" s="14">
        <f t="shared" ref="CO67:CO72" si="234">IFERROR(CN67/CM67,"-")</f>
        <v>0</v>
      </c>
      <c r="CP67" s="50">
        <v>215</v>
      </c>
      <c r="CQ67" s="44">
        <v>0</v>
      </c>
      <c r="CR67" s="14">
        <f t="shared" ref="CR67:CR72" si="235">IFERROR(CQ67/CP67,"-")</f>
        <v>0</v>
      </c>
      <c r="CS67" s="50">
        <v>42</v>
      </c>
      <c r="CT67" s="44">
        <v>0</v>
      </c>
      <c r="CU67" s="14">
        <f t="shared" si="44"/>
        <v>0</v>
      </c>
      <c r="CV67" s="50">
        <v>10</v>
      </c>
      <c r="CW67" s="35">
        <v>0</v>
      </c>
      <c r="CX67" s="14">
        <f t="shared" ref="CX67:CX72" si="236">IFERROR(CW67/CV67,"-")</f>
        <v>0</v>
      </c>
      <c r="CY67" s="50">
        <v>40</v>
      </c>
      <c r="CZ67" s="44">
        <v>0</v>
      </c>
      <c r="DA67" s="14">
        <f t="shared" si="46"/>
        <v>0</v>
      </c>
      <c r="DB67" s="50">
        <f t="shared" si="47"/>
        <v>307</v>
      </c>
      <c r="DC67" s="35">
        <f t="shared" si="48"/>
        <v>0</v>
      </c>
      <c r="DD67" s="14">
        <f t="shared" ref="DD67:DD72" si="237">IFERROR(DC67/DB67,"-")</f>
        <v>0</v>
      </c>
      <c r="DE67" s="50">
        <f t="shared" ref="DE67:DE72" si="238">SUM(D67,S67,AH67,AW67,BL67,CA67,CP67)</f>
        <v>7611</v>
      </c>
      <c r="DF67" s="44">
        <f t="shared" ref="DF67:DF72" si="239">SUM(E67,T67,AI67,AX67,BM67,CB67,CQ67)</f>
        <v>38</v>
      </c>
      <c r="DG67" s="14">
        <f t="shared" ref="DG67:DG72" si="240">IFERROR(DF67/DE67,"-")</f>
        <v>4.9927736171330971E-3</v>
      </c>
      <c r="DH67" s="50">
        <f t="shared" si="52"/>
        <v>3504</v>
      </c>
      <c r="DI67" s="44">
        <f t="shared" si="53"/>
        <v>94</v>
      </c>
      <c r="DJ67" s="14">
        <f t="shared" si="83"/>
        <v>2.6826484018264839E-2</v>
      </c>
      <c r="DK67" s="50">
        <f t="shared" ref="DK67:DK72" si="241">SUM(J67,Y67,AN67,BC67,BR67,CG67,CV67)</f>
        <v>1250</v>
      </c>
      <c r="DL67" s="35">
        <f t="shared" ref="DL67:DL72" si="242">SUM(K67,Z67,AO67,BD67,BS67,CH67,CW67)</f>
        <v>54</v>
      </c>
      <c r="DM67" s="14">
        <f t="shared" ref="DM67:DM72" si="243">IFERROR(DL67/DK67,"-")</f>
        <v>4.3200000000000002E-2</v>
      </c>
      <c r="DN67" s="50">
        <f t="shared" si="57"/>
        <v>268</v>
      </c>
      <c r="DO67" s="44">
        <f t="shared" si="58"/>
        <v>0</v>
      </c>
      <c r="DP67" s="14">
        <f t="shared" si="59"/>
        <v>0</v>
      </c>
      <c r="DQ67" s="50">
        <f t="shared" ref="DQ67:DQ72" si="244">SUM(P67,AE67,AT67,BI67,BX67,CM67,DB67)</f>
        <v>12633</v>
      </c>
      <c r="DR67" s="35">
        <f t="shared" ref="DR67:DR72" si="245">SUM(Q67,AF67,AU67,BJ67,BY67,CN67,DC67)</f>
        <v>186</v>
      </c>
      <c r="DS67" s="14">
        <f t="shared" ref="DS67:DS72" si="246">IFERROR(DR67/DQ67,"-")</f>
        <v>1.4723343623842318E-2</v>
      </c>
      <c r="EP67" s="4"/>
      <c r="EQ67" s="4"/>
      <c r="ER67" s="4"/>
      <c r="ES67" s="4"/>
      <c r="ET67" s="4"/>
      <c r="EU67" s="4"/>
      <c r="EV67" s="4"/>
      <c r="EW67" s="4"/>
      <c r="EX67" s="4"/>
      <c r="EY67" s="4"/>
      <c r="EZ67" s="4"/>
      <c r="FA67" s="4"/>
      <c r="FB67" s="4"/>
      <c r="FC67" s="4"/>
      <c r="FD67" s="4"/>
      <c r="FE67" s="4"/>
      <c r="FF67" s="4"/>
    </row>
    <row r="68" spans="2:162" s="13" customFormat="1" ht="13.5" customHeight="1">
      <c r="B68" s="52">
        <v>63</v>
      </c>
      <c r="C68" s="34" t="s">
        <v>26</v>
      </c>
      <c r="D68" s="50">
        <v>6</v>
      </c>
      <c r="E68" s="44">
        <v>0</v>
      </c>
      <c r="F68" s="14">
        <f t="shared" si="217"/>
        <v>0</v>
      </c>
      <c r="G68" s="50">
        <v>0</v>
      </c>
      <c r="H68" s="44">
        <v>0</v>
      </c>
      <c r="I68" s="14" t="str">
        <f t="shared" si="2"/>
        <v>-</v>
      </c>
      <c r="J68" s="50">
        <v>0</v>
      </c>
      <c r="K68" s="44">
        <v>0</v>
      </c>
      <c r="L68" s="14" t="str">
        <f t="shared" si="218"/>
        <v>-</v>
      </c>
      <c r="M68" s="50">
        <v>0</v>
      </c>
      <c r="N68" s="44">
        <v>0</v>
      </c>
      <c r="O68" s="14" t="str">
        <f t="shared" si="4"/>
        <v>-</v>
      </c>
      <c r="P68" s="50">
        <f t="shared" si="5"/>
        <v>6</v>
      </c>
      <c r="Q68" s="44">
        <f t="shared" si="6"/>
        <v>0</v>
      </c>
      <c r="R68" s="14">
        <f t="shared" si="219"/>
        <v>0</v>
      </c>
      <c r="S68" s="50">
        <v>11</v>
      </c>
      <c r="T68" s="44">
        <v>0</v>
      </c>
      <c r="U68" s="14">
        <f t="shared" si="220"/>
        <v>0</v>
      </c>
      <c r="V68" s="50">
        <v>1</v>
      </c>
      <c r="W68" s="44">
        <v>0</v>
      </c>
      <c r="X68" s="14">
        <f t="shared" si="9"/>
        <v>0</v>
      </c>
      <c r="Y68" s="50">
        <v>0</v>
      </c>
      <c r="Z68" s="35">
        <v>0</v>
      </c>
      <c r="AA68" s="14" t="str">
        <f t="shared" si="221"/>
        <v>-</v>
      </c>
      <c r="AB68" s="50">
        <v>0</v>
      </c>
      <c r="AC68" s="44">
        <v>0</v>
      </c>
      <c r="AD68" s="14" t="str">
        <f t="shared" si="11"/>
        <v>-</v>
      </c>
      <c r="AE68" s="50">
        <f t="shared" si="12"/>
        <v>12</v>
      </c>
      <c r="AF68" s="35">
        <f t="shared" si="13"/>
        <v>0</v>
      </c>
      <c r="AG68" s="14">
        <f t="shared" si="222"/>
        <v>0</v>
      </c>
      <c r="AH68" s="50">
        <v>2268</v>
      </c>
      <c r="AI68" s="44">
        <v>11</v>
      </c>
      <c r="AJ68" s="14">
        <f t="shared" si="223"/>
        <v>4.8500881834215165E-3</v>
      </c>
      <c r="AK68" s="50">
        <v>797</v>
      </c>
      <c r="AL68" s="44">
        <v>4</v>
      </c>
      <c r="AM68" s="14">
        <f t="shared" si="16"/>
        <v>5.018820577164366E-3</v>
      </c>
      <c r="AN68" s="50">
        <v>406</v>
      </c>
      <c r="AO68" s="44">
        <v>16</v>
      </c>
      <c r="AP68" s="14">
        <f t="shared" si="224"/>
        <v>3.9408866995073892E-2</v>
      </c>
      <c r="AQ68" s="50">
        <v>12</v>
      </c>
      <c r="AR68" s="44">
        <v>0</v>
      </c>
      <c r="AS68" s="14">
        <f t="shared" si="18"/>
        <v>0</v>
      </c>
      <c r="AT68" s="50">
        <f t="shared" si="19"/>
        <v>3483</v>
      </c>
      <c r="AU68" s="35">
        <f t="shared" si="20"/>
        <v>31</v>
      </c>
      <c r="AV68" s="14">
        <f t="shared" si="225"/>
        <v>8.9003732414585125E-3</v>
      </c>
      <c r="AW68" s="50">
        <v>1771</v>
      </c>
      <c r="AX68" s="44">
        <v>4</v>
      </c>
      <c r="AY68" s="14">
        <f t="shared" si="226"/>
        <v>2.258610954263128E-3</v>
      </c>
      <c r="AZ68" s="50">
        <v>709</v>
      </c>
      <c r="BA68" s="44">
        <v>6</v>
      </c>
      <c r="BB68" s="14">
        <f t="shared" si="23"/>
        <v>8.4626234132581107E-3</v>
      </c>
      <c r="BC68" s="50">
        <v>247</v>
      </c>
      <c r="BD68" s="35">
        <v>6</v>
      </c>
      <c r="BE68" s="14">
        <f t="shared" si="227"/>
        <v>2.4291497975708502E-2</v>
      </c>
      <c r="BF68" s="50">
        <v>35</v>
      </c>
      <c r="BG68" s="44">
        <v>0</v>
      </c>
      <c r="BH68" s="14">
        <f t="shared" si="25"/>
        <v>0</v>
      </c>
      <c r="BI68" s="50">
        <f t="shared" si="26"/>
        <v>2762</v>
      </c>
      <c r="BJ68" s="35">
        <f t="shared" si="27"/>
        <v>16</v>
      </c>
      <c r="BK68" s="14">
        <f t="shared" si="228"/>
        <v>5.7929036929761039E-3</v>
      </c>
      <c r="BL68" s="50">
        <v>1134</v>
      </c>
      <c r="BM68" s="44">
        <v>1</v>
      </c>
      <c r="BN68" s="14">
        <f t="shared" si="229"/>
        <v>8.8183421516754845E-4</v>
      </c>
      <c r="BO68" s="50">
        <v>416</v>
      </c>
      <c r="BP68" s="44">
        <v>1</v>
      </c>
      <c r="BQ68" s="14">
        <f t="shared" si="30"/>
        <v>2.403846153846154E-3</v>
      </c>
      <c r="BR68" s="50">
        <v>131</v>
      </c>
      <c r="BS68" s="35">
        <v>1</v>
      </c>
      <c r="BT68" s="14">
        <f t="shared" si="230"/>
        <v>7.6335877862595417E-3</v>
      </c>
      <c r="BU68" s="50">
        <v>54</v>
      </c>
      <c r="BV68" s="44">
        <v>0</v>
      </c>
      <c r="BW68" s="14">
        <f t="shared" si="32"/>
        <v>0</v>
      </c>
      <c r="BX68" s="50">
        <f t="shared" si="33"/>
        <v>1735</v>
      </c>
      <c r="BY68" s="35">
        <f t="shared" si="34"/>
        <v>3</v>
      </c>
      <c r="BZ68" s="14">
        <f t="shared" si="231"/>
        <v>1.7291066282420749E-3</v>
      </c>
      <c r="CA68" s="50">
        <v>572</v>
      </c>
      <c r="CB68" s="44">
        <v>0</v>
      </c>
      <c r="CC68" s="14">
        <f t="shared" si="232"/>
        <v>0</v>
      </c>
      <c r="CD68" s="50">
        <v>164</v>
      </c>
      <c r="CE68" s="44">
        <v>0</v>
      </c>
      <c r="CF68" s="14">
        <f t="shared" si="37"/>
        <v>0</v>
      </c>
      <c r="CG68" s="50">
        <v>53</v>
      </c>
      <c r="CH68" s="35">
        <v>0</v>
      </c>
      <c r="CI68" s="14">
        <f t="shared" si="233"/>
        <v>0</v>
      </c>
      <c r="CJ68" s="50">
        <v>51</v>
      </c>
      <c r="CK68" s="44">
        <v>0</v>
      </c>
      <c r="CL68" s="14">
        <f t="shared" si="39"/>
        <v>0</v>
      </c>
      <c r="CM68" s="50">
        <f t="shared" si="40"/>
        <v>840</v>
      </c>
      <c r="CN68" s="35">
        <f t="shared" si="41"/>
        <v>0</v>
      </c>
      <c r="CO68" s="14">
        <f t="shared" si="234"/>
        <v>0</v>
      </c>
      <c r="CP68" s="50">
        <v>181</v>
      </c>
      <c r="CQ68" s="44">
        <v>0</v>
      </c>
      <c r="CR68" s="14">
        <f t="shared" si="235"/>
        <v>0</v>
      </c>
      <c r="CS68" s="50">
        <v>55</v>
      </c>
      <c r="CT68" s="44">
        <v>0</v>
      </c>
      <c r="CU68" s="14">
        <f t="shared" si="44"/>
        <v>0</v>
      </c>
      <c r="CV68" s="50">
        <v>11</v>
      </c>
      <c r="CW68" s="35">
        <v>0</v>
      </c>
      <c r="CX68" s="14">
        <f t="shared" si="236"/>
        <v>0</v>
      </c>
      <c r="CY68" s="50">
        <v>48</v>
      </c>
      <c r="CZ68" s="44">
        <v>0</v>
      </c>
      <c r="DA68" s="14">
        <f t="shared" si="46"/>
        <v>0</v>
      </c>
      <c r="DB68" s="50">
        <f t="shared" si="47"/>
        <v>295</v>
      </c>
      <c r="DC68" s="35">
        <f t="shared" si="48"/>
        <v>0</v>
      </c>
      <c r="DD68" s="14">
        <f t="shared" si="237"/>
        <v>0</v>
      </c>
      <c r="DE68" s="50">
        <f t="shared" si="238"/>
        <v>5943</v>
      </c>
      <c r="DF68" s="44">
        <f t="shared" si="239"/>
        <v>16</v>
      </c>
      <c r="DG68" s="14">
        <f t="shared" si="240"/>
        <v>2.6922429749284874E-3</v>
      </c>
      <c r="DH68" s="50">
        <f t="shared" si="52"/>
        <v>2142</v>
      </c>
      <c r="DI68" s="44">
        <f t="shared" si="53"/>
        <v>11</v>
      </c>
      <c r="DJ68" s="14">
        <f t="shared" si="83"/>
        <v>5.1353874883286648E-3</v>
      </c>
      <c r="DK68" s="50">
        <f t="shared" si="241"/>
        <v>848</v>
      </c>
      <c r="DL68" s="35">
        <f t="shared" si="242"/>
        <v>23</v>
      </c>
      <c r="DM68" s="14">
        <f t="shared" si="243"/>
        <v>2.7122641509433963E-2</v>
      </c>
      <c r="DN68" s="50">
        <f t="shared" si="57"/>
        <v>200</v>
      </c>
      <c r="DO68" s="44">
        <f t="shared" si="58"/>
        <v>0</v>
      </c>
      <c r="DP68" s="14">
        <f t="shared" si="59"/>
        <v>0</v>
      </c>
      <c r="DQ68" s="50">
        <f t="shared" si="244"/>
        <v>9133</v>
      </c>
      <c r="DR68" s="35">
        <f t="shared" si="245"/>
        <v>50</v>
      </c>
      <c r="DS68" s="14">
        <f t="shared" si="246"/>
        <v>5.4746523595751674E-3</v>
      </c>
      <c r="EP68" s="4"/>
      <c r="EQ68" s="4"/>
      <c r="ER68" s="4"/>
      <c r="ES68" s="4"/>
      <c r="ET68" s="4"/>
      <c r="EU68" s="4"/>
      <c r="EV68" s="4"/>
      <c r="EW68" s="4"/>
      <c r="EX68" s="4"/>
      <c r="EY68" s="4"/>
      <c r="EZ68" s="4"/>
      <c r="FA68" s="4"/>
      <c r="FB68" s="4"/>
      <c r="FC68" s="4"/>
      <c r="FD68" s="4"/>
      <c r="FE68" s="4"/>
      <c r="FF68" s="4"/>
    </row>
    <row r="69" spans="2:162" s="13" customFormat="1" ht="13.5" customHeight="1">
      <c r="B69" s="52">
        <v>64</v>
      </c>
      <c r="C69" s="34" t="s">
        <v>45</v>
      </c>
      <c r="D69" s="50">
        <v>42</v>
      </c>
      <c r="E69" s="44">
        <v>0</v>
      </c>
      <c r="F69" s="14">
        <f t="shared" si="217"/>
        <v>0</v>
      </c>
      <c r="G69" s="50">
        <v>3</v>
      </c>
      <c r="H69" s="44">
        <v>0</v>
      </c>
      <c r="I69" s="14">
        <f t="shared" si="2"/>
        <v>0</v>
      </c>
      <c r="J69" s="50">
        <v>1</v>
      </c>
      <c r="K69" s="44">
        <v>0</v>
      </c>
      <c r="L69" s="14">
        <f t="shared" si="218"/>
        <v>0</v>
      </c>
      <c r="M69" s="50">
        <v>0</v>
      </c>
      <c r="N69" s="44">
        <v>0</v>
      </c>
      <c r="O69" s="14" t="str">
        <f t="shared" si="4"/>
        <v>-</v>
      </c>
      <c r="P69" s="50">
        <f t="shared" si="5"/>
        <v>46</v>
      </c>
      <c r="Q69" s="44">
        <f t="shared" si="6"/>
        <v>0</v>
      </c>
      <c r="R69" s="14">
        <f t="shared" si="219"/>
        <v>0</v>
      </c>
      <c r="S69" s="50">
        <v>84</v>
      </c>
      <c r="T69" s="44">
        <v>0</v>
      </c>
      <c r="U69" s="14">
        <f t="shared" si="220"/>
        <v>0</v>
      </c>
      <c r="V69" s="50">
        <v>9</v>
      </c>
      <c r="W69" s="44">
        <v>1</v>
      </c>
      <c r="X69" s="14">
        <f t="shared" si="9"/>
        <v>0.1111111111111111</v>
      </c>
      <c r="Y69" s="50">
        <v>3</v>
      </c>
      <c r="Z69" s="35">
        <v>1</v>
      </c>
      <c r="AA69" s="14">
        <f t="shared" si="221"/>
        <v>0.33333333333333331</v>
      </c>
      <c r="AB69" s="50">
        <v>4</v>
      </c>
      <c r="AC69" s="44">
        <v>0</v>
      </c>
      <c r="AD69" s="14">
        <f t="shared" si="11"/>
        <v>0</v>
      </c>
      <c r="AE69" s="50">
        <f t="shared" si="12"/>
        <v>100</v>
      </c>
      <c r="AF69" s="35">
        <f t="shared" si="13"/>
        <v>2</v>
      </c>
      <c r="AG69" s="14">
        <f t="shared" si="222"/>
        <v>0.02</v>
      </c>
      <c r="AH69" s="50">
        <v>2769</v>
      </c>
      <c r="AI69" s="44">
        <v>36</v>
      </c>
      <c r="AJ69" s="14">
        <f t="shared" si="223"/>
        <v>1.3001083423618635E-2</v>
      </c>
      <c r="AK69" s="50">
        <v>853</v>
      </c>
      <c r="AL69" s="44">
        <v>37</v>
      </c>
      <c r="AM69" s="14">
        <f t="shared" si="16"/>
        <v>4.3376318874560373E-2</v>
      </c>
      <c r="AN69" s="50">
        <v>211</v>
      </c>
      <c r="AO69" s="44">
        <v>8</v>
      </c>
      <c r="AP69" s="14">
        <f t="shared" si="224"/>
        <v>3.7914691943127965E-2</v>
      </c>
      <c r="AQ69" s="50">
        <v>24</v>
      </c>
      <c r="AR69" s="44">
        <v>0</v>
      </c>
      <c r="AS69" s="14">
        <f t="shared" si="18"/>
        <v>0</v>
      </c>
      <c r="AT69" s="50">
        <f t="shared" si="19"/>
        <v>3857</v>
      </c>
      <c r="AU69" s="35">
        <f t="shared" si="20"/>
        <v>81</v>
      </c>
      <c r="AV69" s="14">
        <f t="shared" si="225"/>
        <v>2.1000777806585429E-2</v>
      </c>
      <c r="AW69" s="50">
        <v>2106</v>
      </c>
      <c r="AX69" s="44">
        <v>9</v>
      </c>
      <c r="AY69" s="14">
        <f t="shared" si="226"/>
        <v>4.2735042735042739E-3</v>
      </c>
      <c r="AZ69" s="50">
        <v>617</v>
      </c>
      <c r="BA69" s="44">
        <v>14</v>
      </c>
      <c r="BB69" s="14">
        <f t="shared" si="23"/>
        <v>2.2690437601296597E-2</v>
      </c>
      <c r="BC69" s="50">
        <v>140</v>
      </c>
      <c r="BD69" s="35">
        <v>1</v>
      </c>
      <c r="BE69" s="14">
        <f t="shared" si="227"/>
        <v>7.1428571428571426E-3</v>
      </c>
      <c r="BF69" s="50">
        <v>46</v>
      </c>
      <c r="BG69" s="44">
        <v>0</v>
      </c>
      <c r="BH69" s="14">
        <f t="shared" si="25"/>
        <v>0</v>
      </c>
      <c r="BI69" s="50">
        <f t="shared" si="26"/>
        <v>2909</v>
      </c>
      <c r="BJ69" s="35">
        <f t="shared" si="27"/>
        <v>24</v>
      </c>
      <c r="BK69" s="14">
        <f t="shared" si="228"/>
        <v>8.250257820556892E-3</v>
      </c>
      <c r="BL69" s="50">
        <v>1163</v>
      </c>
      <c r="BM69" s="44">
        <v>0</v>
      </c>
      <c r="BN69" s="14">
        <f t="shared" si="229"/>
        <v>0</v>
      </c>
      <c r="BO69" s="50">
        <v>313</v>
      </c>
      <c r="BP69" s="44">
        <v>3</v>
      </c>
      <c r="BQ69" s="14">
        <f t="shared" si="30"/>
        <v>9.5846645367412137E-3</v>
      </c>
      <c r="BR69" s="50">
        <v>51</v>
      </c>
      <c r="BS69" s="35">
        <v>0</v>
      </c>
      <c r="BT69" s="14">
        <f t="shared" si="230"/>
        <v>0</v>
      </c>
      <c r="BU69" s="50">
        <v>46</v>
      </c>
      <c r="BV69" s="44">
        <v>0</v>
      </c>
      <c r="BW69" s="14">
        <f t="shared" si="32"/>
        <v>0</v>
      </c>
      <c r="BX69" s="50">
        <f t="shared" si="33"/>
        <v>1573</v>
      </c>
      <c r="BY69" s="35">
        <f t="shared" si="34"/>
        <v>3</v>
      </c>
      <c r="BZ69" s="14">
        <f t="shared" si="231"/>
        <v>1.9071837253655435E-3</v>
      </c>
      <c r="CA69" s="50">
        <v>546</v>
      </c>
      <c r="CB69" s="44">
        <v>0</v>
      </c>
      <c r="CC69" s="14">
        <f t="shared" si="232"/>
        <v>0</v>
      </c>
      <c r="CD69" s="50">
        <v>124</v>
      </c>
      <c r="CE69" s="44">
        <v>1</v>
      </c>
      <c r="CF69" s="14">
        <f t="shared" si="37"/>
        <v>8.0645161290322578E-3</v>
      </c>
      <c r="CG69" s="50">
        <v>17</v>
      </c>
      <c r="CH69" s="35">
        <v>0</v>
      </c>
      <c r="CI69" s="14">
        <f t="shared" si="233"/>
        <v>0</v>
      </c>
      <c r="CJ69" s="50">
        <v>52</v>
      </c>
      <c r="CK69" s="44">
        <v>0</v>
      </c>
      <c r="CL69" s="14">
        <f t="shared" si="39"/>
        <v>0</v>
      </c>
      <c r="CM69" s="50">
        <f t="shared" si="40"/>
        <v>739</v>
      </c>
      <c r="CN69" s="35">
        <f t="shared" si="41"/>
        <v>1</v>
      </c>
      <c r="CO69" s="14">
        <f t="shared" si="234"/>
        <v>1.3531799729364006E-3</v>
      </c>
      <c r="CP69" s="50">
        <v>163</v>
      </c>
      <c r="CQ69" s="44">
        <v>0</v>
      </c>
      <c r="CR69" s="14">
        <f t="shared" si="235"/>
        <v>0</v>
      </c>
      <c r="CS69" s="50">
        <v>30</v>
      </c>
      <c r="CT69" s="44">
        <v>0</v>
      </c>
      <c r="CU69" s="14">
        <f t="shared" si="44"/>
        <v>0</v>
      </c>
      <c r="CV69" s="50">
        <v>5</v>
      </c>
      <c r="CW69" s="35">
        <v>0</v>
      </c>
      <c r="CX69" s="14">
        <f t="shared" si="236"/>
        <v>0</v>
      </c>
      <c r="CY69" s="50">
        <v>49</v>
      </c>
      <c r="CZ69" s="44">
        <v>0</v>
      </c>
      <c r="DA69" s="14">
        <f t="shared" si="46"/>
        <v>0</v>
      </c>
      <c r="DB69" s="50">
        <f t="shared" si="47"/>
        <v>247</v>
      </c>
      <c r="DC69" s="35">
        <f t="shared" si="48"/>
        <v>0</v>
      </c>
      <c r="DD69" s="14">
        <f t="shared" si="237"/>
        <v>0</v>
      </c>
      <c r="DE69" s="50">
        <f t="shared" si="238"/>
        <v>6873</v>
      </c>
      <c r="DF69" s="44">
        <f t="shared" si="239"/>
        <v>45</v>
      </c>
      <c r="DG69" s="14">
        <f t="shared" si="240"/>
        <v>6.5473592317765164E-3</v>
      </c>
      <c r="DH69" s="50">
        <f t="shared" si="52"/>
        <v>1949</v>
      </c>
      <c r="DI69" s="44">
        <f t="shared" si="53"/>
        <v>56</v>
      </c>
      <c r="DJ69" s="14">
        <f t="shared" si="83"/>
        <v>2.8732683427398667E-2</v>
      </c>
      <c r="DK69" s="50">
        <f t="shared" si="241"/>
        <v>428</v>
      </c>
      <c r="DL69" s="35">
        <f t="shared" si="242"/>
        <v>10</v>
      </c>
      <c r="DM69" s="14">
        <f t="shared" si="243"/>
        <v>2.336448598130841E-2</v>
      </c>
      <c r="DN69" s="50">
        <f t="shared" si="57"/>
        <v>221</v>
      </c>
      <c r="DO69" s="44">
        <f t="shared" si="58"/>
        <v>0</v>
      </c>
      <c r="DP69" s="14">
        <f t="shared" si="59"/>
        <v>0</v>
      </c>
      <c r="DQ69" s="50">
        <f t="shared" si="244"/>
        <v>9471</v>
      </c>
      <c r="DR69" s="35">
        <f t="shared" si="245"/>
        <v>111</v>
      </c>
      <c r="DS69" s="14">
        <f t="shared" si="246"/>
        <v>1.1719987329743428E-2</v>
      </c>
      <c r="EP69" s="4"/>
      <c r="EQ69" s="4"/>
      <c r="ER69" s="4"/>
      <c r="ES69" s="4"/>
      <c r="ET69" s="4"/>
      <c r="EU69" s="4"/>
      <c r="EV69" s="4"/>
      <c r="EW69" s="4"/>
      <c r="EX69" s="4"/>
      <c r="EY69" s="4"/>
      <c r="EZ69" s="4"/>
      <c r="FA69" s="4"/>
      <c r="FB69" s="4"/>
      <c r="FC69" s="4"/>
      <c r="FD69" s="4"/>
      <c r="FE69" s="4"/>
      <c r="FF69" s="4"/>
    </row>
    <row r="70" spans="2:162" s="13" customFormat="1" ht="13.5" customHeight="1">
      <c r="B70" s="52">
        <v>65</v>
      </c>
      <c r="C70" s="34" t="s">
        <v>10</v>
      </c>
      <c r="D70" s="50">
        <v>4</v>
      </c>
      <c r="E70" s="44">
        <v>0</v>
      </c>
      <c r="F70" s="14">
        <f t="shared" si="217"/>
        <v>0</v>
      </c>
      <c r="G70" s="50">
        <v>3</v>
      </c>
      <c r="H70" s="44">
        <v>0</v>
      </c>
      <c r="I70" s="14">
        <f t="shared" si="2"/>
        <v>0</v>
      </c>
      <c r="J70" s="50">
        <v>0</v>
      </c>
      <c r="K70" s="44">
        <v>0</v>
      </c>
      <c r="L70" s="14" t="str">
        <f t="shared" si="218"/>
        <v>-</v>
      </c>
      <c r="M70" s="50">
        <v>0</v>
      </c>
      <c r="N70" s="44">
        <v>0</v>
      </c>
      <c r="O70" s="14" t="str">
        <f t="shared" si="4"/>
        <v>-</v>
      </c>
      <c r="P70" s="50">
        <f t="shared" si="5"/>
        <v>7</v>
      </c>
      <c r="Q70" s="44">
        <f t="shared" si="6"/>
        <v>0</v>
      </c>
      <c r="R70" s="14">
        <f t="shared" si="219"/>
        <v>0</v>
      </c>
      <c r="S70" s="50">
        <v>16</v>
      </c>
      <c r="T70" s="44">
        <v>0</v>
      </c>
      <c r="U70" s="14">
        <f t="shared" si="220"/>
        <v>0</v>
      </c>
      <c r="V70" s="50">
        <v>2</v>
      </c>
      <c r="W70" s="44">
        <v>0</v>
      </c>
      <c r="X70" s="14">
        <f t="shared" si="9"/>
        <v>0</v>
      </c>
      <c r="Y70" s="50">
        <v>0</v>
      </c>
      <c r="Z70" s="35">
        <v>0</v>
      </c>
      <c r="AA70" s="14" t="str">
        <f t="shared" si="221"/>
        <v>-</v>
      </c>
      <c r="AB70" s="50">
        <v>2</v>
      </c>
      <c r="AC70" s="44">
        <v>0</v>
      </c>
      <c r="AD70" s="14">
        <f t="shared" si="11"/>
        <v>0</v>
      </c>
      <c r="AE70" s="50">
        <f t="shared" si="12"/>
        <v>20</v>
      </c>
      <c r="AF70" s="35">
        <f t="shared" si="13"/>
        <v>0</v>
      </c>
      <c r="AG70" s="14">
        <f t="shared" si="222"/>
        <v>0</v>
      </c>
      <c r="AH70" s="50">
        <v>1204</v>
      </c>
      <c r="AI70" s="44">
        <v>3</v>
      </c>
      <c r="AJ70" s="14">
        <f t="shared" si="223"/>
        <v>2.4916943521594683E-3</v>
      </c>
      <c r="AK70" s="50">
        <v>541</v>
      </c>
      <c r="AL70" s="44">
        <v>9</v>
      </c>
      <c r="AM70" s="14">
        <f t="shared" si="16"/>
        <v>1.6635859519408502E-2</v>
      </c>
      <c r="AN70" s="50">
        <v>195</v>
      </c>
      <c r="AO70" s="44">
        <v>7</v>
      </c>
      <c r="AP70" s="14">
        <f t="shared" si="224"/>
        <v>3.5897435897435895E-2</v>
      </c>
      <c r="AQ70" s="50">
        <v>8</v>
      </c>
      <c r="AR70" s="44">
        <v>0</v>
      </c>
      <c r="AS70" s="14">
        <f t="shared" si="18"/>
        <v>0</v>
      </c>
      <c r="AT70" s="50">
        <f t="shared" si="19"/>
        <v>1948</v>
      </c>
      <c r="AU70" s="35">
        <f t="shared" si="20"/>
        <v>19</v>
      </c>
      <c r="AV70" s="14">
        <f t="shared" si="225"/>
        <v>9.7535934291581115E-3</v>
      </c>
      <c r="AW70" s="50">
        <v>915</v>
      </c>
      <c r="AX70" s="44">
        <v>2</v>
      </c>
      <c r="AY70" s="14">
        <f t="shared" si="226"/>
        <v>2.185792349726776E-3</v>
      </c>
      <c r="AZ70" s="50">
        <v>379</v>
      </c>
      <c r="BA70" s="44">
        <v>6</v>
      </c>
      <c r="BB70" s="14">
        <f t="shared" si="23"/>
        <v>1.5831134564643801E-2</v>
      </c>
      <c r="BC70" s="50">
        <v>94</v>
      </c>
      <c r="BD70" s="35">
        <v>3</v>
      </c>
      <c r="BE70" s="14">
        <f t="shared" si="227"/>
        <v>3.1914893617021274E-2</v>
      </c>
      <c r="BF70" s="50">
        <v>16</v>
      </c>
      <c r="BG70" s="44">
        <v>0</v>
      </c>
      <c r="BH70" s="14">
        <f t="shared" si="25"/>
        <v>0</v>
      </c>
      <c r="BI70" s="50">
        <f t="shared" si="26"/>
        <v>1404</v>
      </c>
      <c r="BJ70" s="35">
        <f t="shared" si="27"/>
        <v>11</v>
      </c>
      <c r="BK70" s="14">
        <f t="shared" si="228"/>
        <v>7.8347578347578353E-3</v>
      </c>
      <c r="BL70" s="50">
        <v>589</v>
      </c>
      <c r="BM70" s="44">
        <v>0</v>
      </c>
      <c r="BN70" s="14">
        <f t="shared" si="229"/>
        <v>0</v>
      </c>
      <c r="BO70" s="50">
        <v>212</v>
      </c>
      <c r="BP70" s="44">
        <v>1</v>
      </c>
      <c r="BQ70" s="14">
        <f t="shared" si="30"/>
        <v>4.7169811320754715E-3</v>
      </c>
      <c r="BR70" s="50">
        <v>49</v>
      </c>
      <c r="BS70" s="35">
        <v>3</v>
      </c>
      <c r="BT70" s="14">
        <f t="shared" si="230"/>
        <v>6.1224489795918366E-2</v>
      </c>
      <c r="BU70" s="50">
        <v>20</v>
      </c>
      <c r="BV70" s="44">
        <v>0</v>
      </c>
      <c r="BW70" s="14">
        <f t="shared" si="32"/>
        <v>0</v>
      </c>
      <c r="BX70" s="50">
        <f t="shared" si="33"/>
        <v>870</v>
      </c>
      <c r="BY70" s="35">
        <f t="shared" si="34"/>
        <v>4</v>
      </c>
      <c r="BZ70" s="14">
        <f t="shared" si="231"/>
        <v>4.5977011494252873E-3</v>
      </c>
      <c r="CA70" s="50">
        <v>281</v>
      </c>
      <c r="CB70" s="44">
        <v>0</v>
      </c>
      <c r="CC70" s="14">
        <f t="shared" si="232"/>
        <v>0</v>
      </c>
      <c r="CD70" s="50">
        <v>77</v>
      </c>
      <c r="CE70" s="44">
        <v>0</v>
      </c>
      <c r="CF70" s="14">
        <f t="shared" si="37"/>
        <v>0</v>
      </c>
      <c r="CG70" s="50">
        <v>32</v>
      </c>
      <c r="CH70" s="35">
        <v>0</v>
      </c>
      <c r="CI70" s="14">
        <f t="shared" si="233"/>
        <v>0</v>
      </c>
      <c r="CJ70" s="50">
        <v>18</v>
      </c>
      <c r="CK70" s="44">
        <v>0</v>
      </c>
      <c r="CL70" s="14">
        <f t="shared" si="39"/>
        <v>0</v>
      </c>
      <c r="CM70" s="50">
        <f t="shared" si="40"/>
        <v>408</v>
      </c>
      <c r="CN70" s="35">
        <f t="shared" si="41"/>
        <v>0</v>
      </c>
      <c r="CO70" s="14">
        <f t="shared" si="234"/>
        <v>0</v>
      </c>
      <c r="CP70" s="50">
        <v>104</v>
      </c>
      <c r="CQ70" s="44">
        <v>0</v>
      </c>
      <c r="CR70" s="14">
        <f t="shared" si="235"/>
        <v>0</v>
      </c>
      <c r="CS70" s="50">
        <v>21</v>
      </c>
      <c r="CT70" s="44">
        <v>0</v>
      </c>
      <c r="CU70" s="14">
        <f t="shared" si="44"/>
        <v>0</v>
      </c>
      <c r="CV70" s="50">
        <v>7</v>
      </c>
      <c r="CW70" s="35">
        <v>0</v>
      </c>
      <c r="CX70" s="14">
        <f t="shared" si="236"/>
        <v>0</v>
      </c>
      <c r="CY70" s="50">
        <v>25</v>
      </c>
      <c r="CZ70" s="44">
        <v>0</v>
      </c>
      <c r="DA70" s="14">
        <f t="shared" si="46"/>
        <v>0</v>
      </c>
      <c r="DB70" s="50">
        <f t="shared" si="47"/>
        <v>157</v>
      </c>
      <c r="DC70" s="35">
        <f t="shared" si="48"/>
        <v>0</v>
      </c>
      <c r="DD70" s="14">
        <f t="shared" si="237"/>
        <v>0</v>
      </c>
      <c r="DE70" s="50">
        <f t="shared" si="238"/>
        <v>3113</v>
      </c>
      <c r="DF70" s="44">
        <f t="shared" si="239"/>
        <v>5</v>
      </c>
      <c r="DG70" s="14">
        <f t="shared" si="240"/>
        <v>1.6061676839061998E-3</v>
      </c>
      <c r="DH70" s="50">
        <f t="shared" si="52"/>
        <v>1235</v>
      </c>
      <c r="DI70" s="44">
        <f t="shared" si="53"/>
        <v>16</v>
      </c>
      <c r="DJ70" s="14">
        <f t="shared" si="83"/>
        <v>1.2955465587044534E-2</v>
      </c>
      <c r="DK70" s="50">
        <f t="shared" si="241"/>
        <v>377</v>
      </c>
      <c r="DL70" s="35">
        <f t="shared" si="242"/>
        <v>13</v>
      </c>
      <c r="DM70" s="14">
        <f t="shared" si="243"/>
        <v>3.4482758620689655E-2</v>
      </c>
      <c r="DN70" s="50">
        <f t="shared" si="57"/>
        <v>89</v>
      </c>
      <c r="DO70" s="44">
        <f t="shared" si="58"/>
        <v>0</v>
      </c>
      <c r="DP70" s="14">
        <f t="shared" si="59"/>
        <v>0</v>
      </c>
      <c r="DQ70" s="50">
        <f t="shared" si="244"/>
        <v>4814</v>
      </c>
      <c r="DR70" s="35">
        <f t="shared" si="245"/>
        <v>34</v>
      </c>
      <c r="DS70" s="14">
        <f t="shared" si="246"/>
        <v>7.0627336933942663E-3</v>
      </c>
      <c r="EP70" s="4"/>
      <c r="EQ70" s="4"/>
      <c r="ER70" s="4"/>
      <c r="ES70" s="4"/>
      <c r="ET70" s="4"/>
      <c r="EU70" s="4"/>
      <c r="EV70" s="4"/>
      <c r="EW70" s="4"/>
      <c r="EX70" s="4"/>
      <c r="EY70" s="4"/>
      <c r="EZ70" s="4"/>
      <c r="FA70" s="4"/>
      <c r="FB70" s="4"/>
      <c r="FC70" s="4"/>
      <c r="FD70" s="4"/>
      <c r="FE70" s="4"/>
      <c r="FF70" s="4"/>
    </row>
    <row r="71" spans="2:162" s="13" customFormat="1" ht="13.5" customHeight="1">
      <c r="B71" s="52">
        <v>66</v>
      </c>
      <c r="C71" s="34" t="s">
        <v>5</v>
      </c>
      <c r="D71" s="50">
        <v>3</v>
      </c>
      <c r="E71" s="44">
        <v>0</v>
      </c>
      <c r="F71" s="14">
        <f t="shared" si="217"/>
        <v>0</v>
      </c>
      <c r="G71" s="50">
        <v>0</v>
      </c>
      <c r="H71" s="44">
        <v>0</v>
      </c>
      <c r="I71" s="14" t="str">
        <f t="shared" ref="I71:I78" si="247">IFERROR(H71/G71,"-")</f>
        <v>-</v>
      </c>
      <c r="J71" s="50">
        <v>0</v>
      </c>
      <c r="K71" s="44">
        <v>0</v>
      </c>
      <c r="L71" s="14" t="str">
        <f t="shared" si="218"/>
        <v>-</v>
      </c>
      <c r="M71" s="50">
        <v>0</v>
      </c>
      <c r="N71" s="44">
        <v>0</v>
      </c>
      <c r="O71" s="14" t="str">
        <f t="shared" ref="O71:O79" si="248">IFERROR(N71/M71,"-")</f>
        <v>-</v>
      </c>
      <c r="P71" s="50">
        <f t="shared" ref="P71:P78" si="249">SUM(D71,G71,J71,M71)</f>
        <v>3</v>
      </c>
      <c r="Q71" s="44">
        <f t="shared" ref="Q71:Q78" si="250">SUM(E71,H71,K71,N71)</f>
        <v>0</v>
      </c>
      <c r="R71" s="14">
        <f t="shared" si="219"/>
        <v>0</v>
      </c>
      <c r="S71" s="50">
        <v>7</v>
      </c>
      <c r="T71" s="44">
        <v>0</v>
      </c>
      <c r="U71" s="14">
        <f t="shared" si="220"/>
        <v>0</v>
      </c>
      <c r="V71" s="50">
        <v>0</v>
      </c>
      <c r="W71" s="44">
        <v>0</v>
      </c>
      <c r="X71" s="14" t="str">
        <f t="shared" ref="X71:X79" si="251">IFERROR(W71/V71,"-")</f>
        <v>-</v>
      </c>
      <c r="Y71" s="50">
        <v>0</v>
      </c>
      <c r="Z71" s="35">
        <v>0</v>
      </c>
      <c r="AA71" s="14" t="str">
        <f t="shared" si="221"/>
        <v>-</v>
      </c>
      <c r="AB71" s="50">
        <v>0</v>
      </c>
      <c r="AC71" s="44">
        <v>0</v>
      </c>
      <c r="AD71" s="14" t="str">
        <f t="shared" ref="AD71:AD79" si="252">IFERROR(AC71/AB71,"-")</f>
        <v>-</v>
      </c>
      <c r="AE71" s="50">
        <f t="shared" ref="AE71:AE79" si="253">SUM(S71,V71,Y71,AB71)</f>
        <v>7</v>
      </c>
      <c r="AF71" s="35">
        <f t="shared" ref="AF71:AF79" si="254">SUM(T71,W71,Z71,AC71)</f>
        <v>0</v>
      </c>
      <c r="AG71" s="14">
        <f t="shared" si="222"/>
        <v>0</v>
      </c>
      <c r="AH71" s="50">
        <v>1026</v>
      </c>
      <c r="AI71" s="44">
        <v>4</v>
      </c>
      <c r="AJ71" s="14">
        <f t="shared" si="223"/>
        <v>3.8986354775828458E-3</v>
      </c>
      <c r="AK71" s="50">
        <v>795</v>
      </c>
      <c r="AL71" s="44">
        <v>9</v>
      </c>
      <c r="AM71" s="14">
        <f t="shared" ref="AM71:AM79" si="255">IFERROR(AL71/AK71,"-")</f>
        <v>1.1320754716981131E-2</v>
      </c>
      <c r="AN71" s="50">
        <v>221</v>
      </c>
      <c r="AO71" s="44">
        <v>9</v>
      </c>
      <c r="AP71" s="14">
        <f t="shared" si="224"/>
        <v>4.072398190045249E-2</v>
      </c>
      <c r="AQ71" s="50">
        <v>6</v>
      </c>
      <c r="AR71" s="44">
        <v>0</v>
      </c>
      <c r="AS71" s="14">
        <f t="shared" ref="AS71:AS79" si="256">IFERROR(AR71/AQ71,"-")</f>
        <v>0</v>
      </c>
      <c r="AT71" s="50">
        <f t="shared" ref="AT71:AT79" si="257">SUM(AH71,AK71,AN71,AQ71)</f>
        <v>2048</v>
      </c>
      <c r="AU71" s="35">
        <f t="shared" ref="AU71:AU79" si="258">SUM(AI71,AL71,AO71,AR71)</f>
        <v>22</v>
      </c>
      <c r="AV71" s="14">
        <f t="shared" si="225"/>
        <v>1.07421875E-2</v>
      </c>
      <c r="AW71" s="50">
        <v>726</v>
      </c>
      <c r="AX71" s="44">
        <v>5</v>
      </c>
      <c r="AY71" s="14">
        <f t="shared" si="226"/>
        <v>6.8870523415977963E-3</v>
      </c>
      <c r="AZ71" s="50">
        <v>593</v>
      </c>
      <c r="BA71" s="44">
        <v>5</v>
      </c>
      <c r="BB71" s="14">
        <f t="shared" ref="BB71:BB79" si="259">IFERROR(BA71/AZ71,"-")</f>
        <v>8.4317032040472171E-3</v>
      </c>
      <c r="BC71" s="50">
        <v>146</v>
      </c>
      <c r="BD71" s="35">
        <v>4</v>
      </c>
      <c r="BE71" s="14">
        <f t="shared" si="227"/>
        <v>2.7397260273972601E-2</v>
      </c>
      <c r="BF71" s="50">
        <v>18</v>
      </c>
      <c r="BG71" s="44">
        <v>0</v>
      </c>
      <c r="BH71" s="14">
        <f t="shared" ref="BH71:BH79" si="260">IFERROR(BG71/BF71,"-")</f>
        <v>0</v>
      </c>
      <c r="BI71" s="50">
        <f t="shared" ref="BI71:BI79" si="261">SUM(AW71,AZ71,BC71,BF71)</f>
        <v>1483</v>
      </c>
      <c r="BJ71" s="35">
        <f t="shared" ref="BJ71:BJ79" si="262">SUM(AX71,BA71,BD71,BG71)</f>
        <v>14</v>
      </c>
      <c r="BK71" s="14">
        <f t="shared" si="228"/>
        <v>9.440323668240054E-3</v>
      </c>
      <c r="BL71" s="50">
        <v>473</v>
      </c>
      <c r="BM71" s="44">
        <v>1</v>
      </c>
      <c r="BN71" s="14">
        <f t="shared" si="229"/>
        <v>2.1141649048625794E-3</v>
      </c>
      <c r="BO71" s="50">
        <v>318</v>
      </c>
      <c r="BP71" s="44">
        <v>2</v>
      </c>
      <c r="BQ71" s="14">
        <f t="shared" ref="BQ71:BQ79" si="263">IFERROR(BP71/BO71,"-")</f>
        <v>6.2893081761006293E-3</v>
      </c>
      <c r="BR71" s="50">
        <v>47</v>
      </c>
      <c r="BS71" s="35">
        <v>1</v>
      </c>
      <c r="BT71" s="14">
        <f t="shared" si="230"/>
        <v>2.1276595744680851E-2</v>
      </c>
      <c r="BU71" s="50">
        <v>30</v>
      </c>
      <c r="BV71" s="44">
        <v>0</v>
      </c>
      <c r="BW71" s="14">
        <f t="shared" ref="BW71:BW79" si="264">IFERROR(BV71/BU71,"-")</f>
        <v>0</v>
      </c>
      <c r="BX71" s="50">
        <f t="shared" ref="BX71:BX79" si="265">SUM(BL71,BO71,BR71,BU71)</f>
        <v>868</v>
      </c>
      <c r="BY71" s="35">
        <f t="shared" ref="BY71:BY79" si="266">SUM(BM71,BP71,BS71,BV71)</f>
        <v>4</v>
      </c>
      <c r="BZ71" s="14">
        <f t="shared" si="231"/>
        <v>4.608294930875576E-3</v>
      </c>
      <c r="CA71" s="50">
        <v>245</v>
      </c>
      <c r="CB71" s="44">
        <v>0</v>
      </c>
      <c r="CC71" s="14">
        <f t="shared" si="232"/>
        <v>0</v>
      </c>
      <c r="CD71" s="50">
        <v>101</v>
      </c>
      <c r="CE71" s="44">
        <v>0</v>
      </c>
      <c r="CF71" s="14">
        <f t="shared" ref="CF71:CF79" si="267">IFERROR(CE71/CD71,"-")</f>
        <v>0</v>
      </c>
      <c r="CG71" s="50">
        <v>14</v>
      </c>
      <c r="CH71" s="35">
        <v>0</v>
      </c>
      <c r="CI71" s="14">
        <f t="shared" si="233"/>
        <v>0</v>
      </c>
      <c r="CJ71" s="50">
        <v>20</v>
      </c>
      <c r="CK71" s="44">
        <v>0</v>
      </c>
      <c r="CL71" s="14">
        <f t="shared" ref="CL71:CL79" si="268">IFERROR(CK71/CJ71,"-")</f>
        <v>0</v>
      </c>
      <c r="CM71" s="50">
        <f t="shared" ref="CM71:CM79" si="269">SUM(CA71,CD71,CG71,CJ71)</f>
        <v>380</v>
      </c>
      <c r="CN71" s="35">
        <f t="shared" ref="CN71:CN79" si="270">SUM(CB71,CE71,CH71,CK71)</f>
        <v>0</v>
      </c>
      <c r="CO71" s="14">
        <f t="shared" si="234"/>
        <v>0</v>
      </c>
      <c r="CP71" s="50">
        <v>100</v>
      </c>
      <c r="CQ71" s="44">
        <v>0</v>
      </c>
      <c r="CR71" s="14">
        <f t="shared" si="235"/>
        <v>0</v>
      </c>
      <c r="CS71" s="50">
        <v>21</v>
      </c>
      <c r="CT71" s="44">
        <v>0</v>
      </c>
      <c r="CU71" s="14">
        <f t="shared" ref="CU71:CU79" si="271">IFERROR(CT71/CS71,"-")</f>
        <v>0</v>
      </c>
      <c r="CV71" s="50">
        <v>3</v>
      </c>
      <c r="CW71" s="35">
        <v>0</v>
      </c>
      <c r="CX71" s="14">
        <f t="shared" si="236"/>
        <v>0</v>
      </c>
      <c r="CY71" s="50">
        <v>24</v>
      </c>
      <c r="CZ71" s="44">
        <v>0</v>
      </c>
      <c r="DA71" s="14">
        <f t="shared" ref="DA71:DA79" si="272">IFERROR(CZ71/CY71,"-")</f>
        <v>0</v>
      </c>
      <c r="DB71" s="50">
        <f t="shared" ref="DB71:DB78" si="273">SUM(CP71,CS71,CV71,CY71)</f>
        <v>148</v>
      </c>
      <c r="DC71" s="35">
        <f t="shared" ref="DC71:DC78" si="274">SUM(CQ71,CT71,CW71,CZ71)</f>
        <v>0</v>
      </c>
      <c r="DD71" s="14">
        <f t="shared" si="237"/>
        <v>0</v>
      </c>
      <c r="DE71" s="50">
        <f t="shared" si="238"/>
        <v>2580</v>
      </c>
      <c r="DF71" s="44">
        <f t="shared" si="239"/>
        <v>10</v>
      </c>
      <c r="DG71" s="14">
        <f t="shared" si="240"/>
        <v>3.875968992248062E-3</v>
      </c>
      <c r="DH71" s="50">
        <f t="shared" ref="DH71:DH78" si="275">SUM(G71,V71,AK71,AZ71,BO71,CD71,CS71)</f>
        <v>1828</v>
      </c>
      <c r="DI71" s="44">
        <f t="shared" ref="DI71:DI79" si="276">SUM(H71,W71,AL71,BA71,BP71,CE71,CT71)</f>
        <v>16</v>
      </c>
      <c r="DJ71" s="14">
        <f t="shared" si="83"/>
        <v>8.7527352297592995E-3</v>
      </c>
      <c r="DK71" s="50">
        <f t="shared" si="241"/>
        <v>431</v>
      </c>
      <c r="DL71" s="35">
        <f t="shared" si="242"/>
        <v>14</v>
      </c>
      <c r="DM71" s="14">
        <f t="shared" si="243"/>
        <v>3.248259860788863E-2</v>
      </c>
      <c r="DN71" s="50">
        <f t="shared" ref="DN71:DN79" si="277">SUM(M71,AB71,AQ71,BF71,BU71,CJ71,CY71)</f>
        <v>98</v>
      </c>
      <c r="DO71" s="44">
        <f t="shared" ref="DO71:DO79" si="278">SUM(N71,AC71,AR71,BG71,BV71,CK71,CZ71)</f>
        <v>0</v>
      </c>
      <c r="DP71" s="14">
        <f t="shared" ref="DP71:DP79" si="279">IFERROR(DO71/DN71,"-")</f>
        <v>0</v>
      </c>
      <c r="DQ71" s="50">
        <f t="shared" si="244"/>
        <v>4937</v>
      </c>
      <c r="DR71" s="35">
        <f t="shared" si="245"/>
        <v>40</v>
      </c>
      <c r="DS71" s="14">
        <f t="shared" si="246"/>
        <v>8.1020862872189583E-3</v>
      </c>
      <c r="EP71" s="4"/>
      <c r="EQ71" s="4"/>
      <c r="ER71" s="4"/>
      <c r="ES71" s="4"/>
      <c r="ET71" s="4"/>
      <c r="EU71" s="4"/>
      <c r="EV71" s="4"/>
      <c r="EW71" s="4"/>
      <c r="EX71" s="4"/>
      <c r="EY71" s="4"/>
      <c r="EZ71" s="4"/>
      <c r="FA71" s="4"/>
      <c r="FB71" s="4"/>
      <c r="FC71" s="4"/>
      <c r="FD71" s="4"/>
      <c r="FE71" s="4"/>
      <c r="FF71" s="4"/>
    </row>
    <row r="72" spans="2:162" s="13" customFormat="1" ht="13.5" customHeight="1">
      <c r="B72" s="52">
        <v>67</v>
      </c>
      <c r="C72" s="34" t="s">
        <v>6</v>
      </c>
      <c r="D72" s="50">
        <v>13</v>
      </c>
      <c r="E72" s="44">
        <v>0</v>
      </c>
      <c r="F72" s="14">
        <f t="shared" si="217"/>
        <v>0</v>
      </c>
      <c r="G72" s="50">
        <v>0</v>
      </c>
      <c r="H72" s="44">
        <v>0</v>
      </c>
      <c r="I72" s="14" t="str">
        <f t="shared" si="247"/>
        <v>-</v>
      </c>
      <c r="J72" s="50">
        <v>0</v>
      </c>
      <c r="K72" s="44">
        <v>0</v>
      </c>
      <c r="L72" s="14" t="str">
        <f t="shared" si="218"/>
        <v>-</v>
      </c>
      <c r="M72" s="50">
        <v>0</v>
      </c>
      <c r="N72" s="44">
        <v>0</v>
      </c>
      <c r="O72" s="14" t="str">
        <f t="shared" si="248"/>
        <v>-</v>
      </c>
      <c r="P72" s="50">
        <f t="shared" si="249"/>
        <v>13</v>
      </c>
      <c r="Q72" s="44">
        <f t="shared" si="250"/>
        <v>0</v>
      </c>
      <c r="R72" s="14">
        <f t="shared" si="219"/>
        <v>0</v>
      </c>
      <c r="S72" s="50">
        <v>21</v>
      </c>
      <c r="T72" s="44">
        <v>0</v>
      </c>
      <c r="U72" s="14">
        <f t="shared" si="220"/>
        <v>0</v>
      </c>
      <c r="V72" s="50">
        <v>0</v>
      </c>
      <c r="W72" s="44">
        <v>0</v>
      </c>
      <c r="X72" s="14" t="str">
        <f t="shared" si="251"/>
        <v>-</v>
      </c>
      <c r="Y72" s="50">
        <v>0</v>
      </c>
      <c r="Z72" s="35">
        <v>0</v>
      </c>
      <c r="AA72" s="14" t="str">
        <f t="shared" si="221"/>
        <v>-</v>
      </c>
      <c r="AB72" s="50">
        <v>2</v>
      </c>
      <c r="AC72" s="44">
        <v>0</v>
      </c>
      <c r="AD72" s="14">
        <f t="shared" si="252"/>
        <v>0</v>
      </c>
      <c r="AE72" s="50">
        <f t="shared" si="253"/>
        <v>23</v>
      </c>
      <c r="AF72" s="35">
        <f t="shared" si="254"/>
        <v>0</v>
      </c>
      <c r="AG72" s="14">
        <f t="shared" si="222"/>
        <v>0</v>
      </c>
      <c r="AH72" s="50">
        <v>568</v>
      </c>
      <c r="AI72" s="44">
        <v>4</v>
      </c>
      <c r="AJ72" s="14">
        <f t="shared" si="223"/>
        <v>7.0422535211267607E-3</v>
      </c>
      <c r="AK72" s="50">
        <v>197</v>
      </c>
      <c r="AL72" s="44">
        <v>2</v>
      </c>
      <c r="AM72" s="14">
        <f t="shared" si="255"/>
        <v>1.015228426395939E-2</v>
      </c>
      <c r="AN72" s="50">
        <v>47</v>
      </c>
      <c r="AO72" s="44">
        <v>5</v>
      </c>
      <c r="AP72" s="14">
        <f t="shared" si="224"/>
        <v>0.10638297872340426</v>
      </c>
      <c r="AQ72" s="50">
        <v>6</v>
      </c>
      <c r="AR72" s="44">
        <v>0</v>
      </c>
      <c r="AS72" s="14">
        <f t="shared" si="256"/>
        <v>0</v>
      </c>
      <c r="AT72" s="50">
        <f t="shared" si="257"/>
        <v>818</v>
      </c>
      <c r="AU72" s="35">
        <f t="shared" si="258"/>
        <v>11</v>
      </c>
      <c r="AV72" s="14">
        <f t="shared" si="225"/>
        <v>1.3447432762836185E-2</v>
      </c>
      <c r="AW72" s="50">
        <v>398</v>
      </c>
      <c r="AX72" s="44">
        <v>2</v>
      </c>
      <c r="AY72" s="14">
        <f t="shared" si="226"/>
        <v>5.0251256281407036E-3</v>
      </c>
      <c r="AZ72" s="50">
        <v>122</v>
      </c>
      <c r="BA72" s="44">
        <v>1</v>
      </c>
      <c r="BB72" s="14">
        <f t="shared" si="259"/>
        <v>8.1967213114754103E-3</v>
      </c>
      <c r="BC72" s="50">
        <v>15</v>
      </c>
      <c r="BD72" s="35">
        <v>0</v>
      </c>
      <c r="BE72" s="14">
        <f t="shared" si="227"/>
        <v>0</v>
      </c>
      <c r="BF72" s="50">
        <v>14</v>
      </c>
      <c r="BG72" s="44">
        <v>0</v>
      </c>
      <c r="BH72" s="14">
        <f t="shared" si="260"/>
        <v>0</v>
      </c>
      <c r="BI72" s="50">
        <f t="shared" si="261"/>
        <v>549</v>
      </c>
      <c r="BJ72" s="35">
        <f t="shared" si="262"/>
        <v>3</v>
      </c>
      <c r="BK72" s="14">
        <f t="shared" si="228"/>
        <v>5.4644808743169399E-3</v>
      </c>
      <c r="BL72" s="50">
        <v>288</v>
      </c>
      <c r="BM72" s="44">
        <v>0</v>
      </c>
      <c r="BN72" s="14">
        <f t="shared" si="229"/>
        <v>0</v>
      </c>
      <c r="BO72" s="50">
        <v>58</v>
      </c>
      <c r="BP72" s="44">
        <v>0</v>
      </c>
      <c r="BQ72" s="14">
        <f t="shared" si="263"/>
        <v>0</v>
      </c>
      <c r="BR72" s="50">
        <v>9</v>
      </c>
      <c r="BS72" s="35">
        <v>0</v>
      </c>
      <c r="BT72" s="14">
        <f t="shared" si="230"/>
        <v>0</v>
      </c>
      <c r="BU72" s="50">
        <v>13</v>
      </c>
      <c r="BV72" s="44">
        <v>0</v>
      </c>
      <c r="BW72" s="14">
        <f t="shared" si="264"/>
        <v>0</v>
      </c>
      <c r="BX72" s="50">
        <f t="shared" si="265"/>
        <v>368</v>
      </c>
      <c r="BY72" s="35">
        <f t="shared" si="266"/>
        <v>0</v>
      </c>
      <c r="BZ72" s="14">
        <f t="shared" si="231"/>
        <v>0</v>
      </c>
      <c r="CA72" s="50">
        <v>176</v>
      </c>
      <c r="CB72" s="44">
        <v>0</v>
      </c>
      <c r="CC72" s="14">
        <f t="shared" si="232"/>
        <v>0</v>
      </c>
      <c r="CD72" s="50">
        <v>24</v>
      </c>
      <c r="CE72" s="44">
        <v>0</v>
      </c>
      <c r="CF72" s="14">
        <f t="shared" si="267"/>
        <v>0</v>
      </c>
      <c r="CG72" s="50">
        <v>1</v>
      </c>
      <c r="CH72" s="35">
        <v>0</v>
      </c>
      <c r="CI72" s="14">
        <f t="shared" si="233"/>
        <v>0</v>
      </c>
      <c r="CJ72" s="50">
        <v>17</v>
      </c>
      <c r="CK72" s="44">
        <v>0</v>
      </c>
      <c r="CL72" s="14">
        <f t="shared" si="268"/>
        <v>0</v>
      </c>
      <c r="CM72" s="50">
        <f t="shared" si="269"/>
        <v>218</v>
      </c>
      <c r="CN72" s="35">
        <f t="shared" si="270"/>
        <v>0</v>
      </c>
      <c r="CO72" s="14">
        <f t="shared" si="234"/>
        <v>0</v>
      </c>
      <c r="CP72" s="50">
        <v>74</v>
      </c>
      <c r="CQ72" s="44">
        <v>0</v>
      </c>
      <c r="CR72" s="14">
        <f t="shared" si="235"/>
        <v>0</v>
      </c>
      <c r="CS72" s="50">
        <v>11</v>
      </c>
      <c r="CT72" s="44">
        <v>0</v>
      </c>
      <c r="CU72" s="14">
        <f t="shared" si="271"/>
        <v>0</v>
      </c>
      <c r="CV72" s="50">
        <v>1</v>
      </c>
      <c r="CW72" s="35">
        <v>0</v>
      </c>
      <c r="CX72" s="14">
        <f t="shared" si="236"/>
        <v>0</v>
      </c>
      <c r="CY72" s="50">
        <v>12</v>
      </c>
      <c r="CZ72" s="44">
        <v>0</v>
      </c>
      <c r="DA72" s="14">
        <f t="shared" si="272"/>
        <v>0</v>
      </c>
      <c r="DB72" s="50">
        <f t="shared" si="273"/>
        <v>98</v>
      </c>
      <c r="DC72" s="35">
        <f t="shared" si="274"/>
        <v>0</v>
      </c>
      <c r="DD72" s="14">
        <f t="shared" si="237"/>
        <v>0</v>
      </c>
      <c r="DE72" s="50">
        <f t="shared" si="238"/>
        <v>1538</v>
      </c>
      <c r="DF72" s="44">
        <f t="shared" si="239"/>
        <v>6</v>
      </c>
      <c r="DG72" s="14">
        <f t="shared" si="240"/>
        <v>3.9011703511053317E-3</v>
      </c>
      <c r="DH72" s="50">
        <f t="shared" si="275"/>
        <v>412</v>
      </c>
      <c r="DI72" s="44">
        <f t="shared" si="276"/>
        <v>3</v>
      </c>
      <c r="DJ72" s="14">
        <f t="shared" ref="DJ72:DJ79" si="280">IFERROR(DI72/DH72,"-")</f>
        <v>7.2815533980582527E-3</v>
      </c>
      <c r="DK72" s="50">
        <f t="shared" si="241"/>
        <v>73</v>
      </c>
      <c r="DL72" s="35">
        <f t="shared" si="242"/>
        <v>5</v>
      </c>
      <c r="DM72" s="14">
        <f t="shared" si="243"/>
        <v>6.8493150684931503E-2</v>
      </c>
      <c r="DN72" s="50">
        <f t="shared" si="277"/>
        <v>64</v>
      </c>
      <c r="DO72" s="44">
        <f t="shared" si="278"/>
        <v>0</v>
      </c>
      <c r="DP72" s="14">
        <f t="shared" si="279"/>
        <v>0</v>
      </c>
      <c r="DQ72" s="50">
        <f t="shared" si="244"/>
        <v>2087</v>
      </c>
      <c r="DR72" s="35">
        <f t="shared" si="245"/>
        <v>14</v>
      </c>
      <c r="DS72" s="14">
        <f t="shared" si="246"/>
        <v>6.7081935793004309E-3</v>
      </c>
      <c r="EP72" s="4"/>
      <c r="EQ72" s="4"/>
      <c r="ER72" s="4"/>
      <c r="ES72" s="4"/>
      <c r="ET72" s="4"/>
      <c r="EU72" s="4"/>
      <c r="EV72" s="4"/>
      <c r="EW72" s="4"/>
      <c r="EX72" s="4"/>
      <c r="EY72" s="4"/>
      <c r="EZ72" s="4"/>
      <c r="FA72" s="4"/>
      <c r="FB72" s="4"/>
      <c r="FC72" s="4"/>
      <c r="FD72" s="4"/>
      <c r="FE72" s="4"/>
      <c r="FF72" s="4"/>
    </row>
    <row r="73" spans="2:162" s="13" customFormat="1" ht="13.5" customHeight="1">
      <c r="B73" s="52">
        <v>68</v>
      </c>
      <c r="C73" s="34" t="s">
        <v>46</v>
      </c>
      <c r="D73" s="50">
        <v>14</v>
      </c>
      <c r="E73" s="44">
        <v>0</v>
      </c>
      <c r="F73" s="14">
        <f t="shared" ref="F73:F78" si="281">IFERROR(E73/D73,"-")</f>
        <v>0</v>
      </c>
      <c r="G73" s="50">
        <v>0</v>
      </c>
      <c r="H73" s="44">
        <v>0</v>
      </c>
      <c r="I73" s="14" t="str">
        <f t="shared" si="247"/>
        <v>-</v>
      </c>
      <c r="J73" s="50">
        <v>0</v>
      </c>
      <c r="K73" s="44">
        <v>0</v>
      </c>
      <c r="L73" s="14" t="str">
        <f t="shared" ref="L73:L79" si="282">IFERROR(K73/J73,"-")</f>
        <v>-</v>
      </c>
      <c r="M73" s="50">
        <v>0</v>
      </c>
      <c r="N73" s="44">
        <v>0</v>
      </c>
      <c r="O73" s="14" t="str">
        <f t="shared" si="248"/>
        <v>-</v>
      </c>
      <c r="P73" s="50">
        <f t="shared" si="249"/>
        <v>14</v>
      </c>
      <c r="Q73" s="44">
        <f t="shared" si="250"/>
        <v>0</v>
      </c>
      <c r="R73" s="14">
        <f t="shared" ref="R73:R79" si="283">IFERROR(Q73/P73,"-")</f>
        <v>0</v>
      </c>
      <c r="S73" s="50">
        <v>19</v>
      </c>
      <c r="T73" s="44">
        <v>0</v>
      </c>
      <c r="U73" s="14">
        <f t="shared" ref="U73:U79" si="284">IFERROR(T73/S73,"-")</f>
        <v>0</v>
      </c>
      <c r="V73" s="50">
        <v>2</v>
      </c>
      <c r="W73" s="44">
        <v>0</v>
      </c>
      <c r="X73" s="14">
        <f t="shared" si="251"/>
        <v>0</v>
      </c>
      <c r="Y73" s="50">
        <v>0</v>
      </c>
      <c r="Z73" s="35">
        <v>0</v>
      </c>
      <c r="AA73" s="14" t="str">
        <f t="shared" ref="AA73:AA79" si="285">IFERROR(Z73/Y73,"-")</f>
        <v>-</v>
      </c>
      <c r="AB73" s="50">
        <v>2</v>
      </c>
      <c r="AC73" s="44">
        <v>0</v>
      </c>
      <c r="AD73" s="14">
        <f t="shared" si="252"/>
        <v>0</v>
      </c>
      <c r="AE73" s="50">
        <f t="shared" si="253"/>
        <v>23</v>
      </c>
      <c r="AF73" s="35">
        <f t="shared" si="254"/>
        <v>0</v>
      </c>
      <c r="AG73" s="14">
        <f t="shared" ref="AG73:AG79" si="286">IFERROR(AF73/AE73,"-")</f>
        <v>0</v>
      </c>
      <c r="AH73" s="50">
        <v>743</v>
      </c>
      <c r="AI73" s="44">
        <v>1</v>
      </c>
      <c r="AJ73" s="14">
        <f t="shared" ref="AJ73:AJ79" si="287">IFERROR(AI73/AH73,"-")</f>
        <v>1.3458950201884253E-3</v>
      </c>
      <c r="AK73" s="50">
        <v>142</v>
      </c>
      <c r="AL73" s="44">
        <v>6</v>
      </c>
      <c r="AM73" s="14">
        <f t="shared" si="255"/>
        <v>4.2253521126760563E-2</v>
      </c>
      <c r="AN73" s="50">
        <v>64</v>
      </c>
      <c r="AO73" s="44">
        <v>0</v>
      </c>
      <c r="AP73" s="14">
        <f t="shared" ref="AP73:AP79" si="288">IFERROR(AO73/AN73,"-")</f>
        <v>0</v>
      </c>
      <c r="AQ73" s="50">
        <v>30</v>
      </c>
      <c r="AR73" s="44">
        <v>0</v>
      </c>
      <c r="AS73" s="14">
        <f t="shared" si="256"/>
        <v>0</v>
      </c>
      <c r="AT73" s="50">
        <f t="shared" si="257"/>
        <v>979</v>
      </c>
      <c r="AU73" s="35">
        <f t="shared" si="258"/>
        <v>7</v>
      </c>
      <c r="AV73" s="14">
        <f t="shared" ref="AV73:AV79" si="289">IFERROR(AU73/AT73,"-")</f>
        <v>7.1501532175689483E-3</v>
      </c>
      <c r="AW73" s="50">
        <v>624</v>
      </c>
      <c r="AX73" s="44">
        <v>2</v>
      </c>
      <c r="AY73" s="14">
        <f t="shared" ref="AY73:AY79" si="290">IFERROR(AX73/AW73,"-")</f>
        <v>3.205128205128205E-3</v>
      </c>
      <c r="AZ73" s="50">
        <v>110</v>
      </c>
      <c r="BA73" s="44">
        <v>1</v>
      </c>
      <c r="BB73" s="14">
        <f t="shared" si="259"/>
        <v>9.0909090909090905E-3</v>
      </c>
      <c r="BC73" s="50">
        <v>41</v>
      </c>
      <c r="BD73" s="35">
        <v>1</v>
      </c>
      <c r="BE73" s="14">
        <f t="shared" ref="BE73:BE79" si="291">IFERROR(BD73/BC73,"-")</f>
        <v>2.4390243902439025E-2</v>
      </c>
      <c r="BF73" s="50">
        <v>33</v>
      </c>
      <c r="BG73" s="44">
        <v>0</v>
      </c>
      <c r="BH73" s="14">
        <f t="shared" si="260"/>
        <v>0</v>
      </c>
      <c r="BI73" s="50">
        <f t="shared" si="261"/>
        <v>808</v>
      </c>
      <c r="BJ73" s="35">
        <f t="shared" si="262"/>
        <v>4</v>
      </c>
      <c r="BK73" s="14">
        <f t="shared" ref="BK73:BK79" si="292">IFERROR(BJ73/BI73,"-")</f>
        <v>4.9504950495049506E-3</v>
      </c>
      <c r="BL73" s="50">
        <v>416</v>
      </c>
      <c r="BM73" s="44">
        <v>1</v>
      </c>
      <c r="BN73" s="14">
        <f t="shared" ref="BN73:BN79" si="293">IFERROR(BM73/BL73,"-")</f>
        <v>2.403846153846154E-3</v>
      </c>
      <c r="BO73" s="50">
        <v>75</v>
      </c>
      <c r="BP73" s="44">
        <v>0</v>
      </c>
      <c r="BQ73" s="14">
        <f t="shared" si="263"/>
        <v>0</v>
      </c>
      <c r="BR73" s="50">
        <v>22</v>
      </c>
      <c r="BS73" s="35">
        <v>0</v>
      </c>
      <c r="BT73" s="14">
        <f t="shared" ref="BT73:BT79" si="294">IFERROR(BS73/BR73,"-")</f>
        <v>0</v>
      </c>
      <c r="BU73" s="50">
        <v>36</v>
      </c>
      <c r="BV73" s="44">
        <v>0</v>
      </c>
      <c r="BW73" s="14">
        <f t="shared" si="264"/>
        <v>0</v>
      </c>
      <c r="BX73" s="50">
        <f t="shared" si="265"/>
        <v>549</v>
      </c>
      <c r="BY73" s="35">
        <f t="shared" si="266"/>
        <v>1</v>
      </c>
      <c r="BZ73" s="14">
        <f t="shared" ref="BZ73:BZ79" si="295">IFERROR(BY73/BX73,"-")</f>
        <v>1.8214936247723133E-3</v>
      </c>
      <c r="CA73" s="50">
        <v>173</v>
      </c>
      <c r="CB73" s="44">
        <v>0</v>
      </c>
      <c r="CC73" s="14">
        <f t="shared" ref="CC73:CC79" si="296">IFERROR(CB73/CA73,"-")</f>
        <v>0</v>
      </c>
      <c r="CD73" s="50">
        <v>28</v>
      </c>
      <c r="CE73" s="44">
        <v>0</v>
      </c>
      <c r="CF73" s="14">
        <f t="shared" si="267"/>
        <v>0</v>
      </c>
      <c r="CG73" s="50">
        <v>11</v>
      </c>
      <c r="CH73" s="35">
        <v>0</v>
      </c>
      <c r="CI73" s="14">
        <f t="shared" ref="CI73:CI79" si="297">IFERROR(CH73/CG73,"-")</f>
        <v>0</v>
      </c>
      <c r="CJ73" s="50">
        <v>34</v>
      </c>
      <c r="CK73" s="44">
        <v>0</v>
      </c>
      <c r="CL73" s="14">
        <f t="shared" si="268"/>
        <v>0</v>
      </c>
      <c r="CM73" s="50">
        <f t="shared" si="269"/>
        <v>246</v>
      </c>
      <c r="CN73" s="35">
        <f t="shared" si="270"/>
        <v>0</v>
      </c>
      <c r="CO73" s="14">
        <f t="shared" ref="CO73:CO79" si="298">IFERROR(CN73/CM73,"-")</f>
        <v>0</v>
      </c>
      <c r="CP73" s="50">
        <v>68</v>
      </c>
      <c r="CQ73" s="44">
        <v>0</v>
      </c>
      <c r="CR73" s="14">
        <f t="shared" ref="CR73:CR79" si="299">IFERROR(CQ73/CP73,"-")</f>
        <v>0</v>
      </c>
      <c r="CS73" s="50">
        <v>8</v>
      </c>
      <c r="CT73" s="44">
        <v>0</v>
      </c>
      <c r="CU73" s="14">
        <f t="shared" si="271"/>
        <v>0</v>
      </c>
      <c r="CV73" s="50">
        <v>0</v>
      </c>
      <c r="CW73" s="35">
        <v>0</v>
      </c>
      <c r="CX73" s="14" t="str">
        <f t="shared" ref="CX73:CX79" si="300">IFERROR(CW73/CV73,"-")</f>
        <v>-</v>
      </c>
      <c r="CY73" s="50">
        <v>40</v>
      </c>
      <c r="CZ73" s="44">
        <v>0</v>
      </c>
      <c r="DA73" s="14">
        <f t="shared" si="272"/>
        <v>0</v>
      </c>
      <c r="DB73" s="50">
        <f t="shared" si="273"/>
        <v>116</v>
      </c>
      <c r="DC73" s="35">
        <f t="shared" si="274"/>
        <v>0</v>
      </c>
      <c r="DD73" s="14">
        <f t="shared" ref="DD73:DD79" si="301">IFERROR(DC73/DB73,"-")</f>
        <v>0</v>
      </c>
      <c r="DE73" s="50">
        <f t="shared" ref="DE73:DF79" si="302">SUM(D73,S73,AH73,AW73,BL73,CA73,CP73)</f>
        <v>2057</v>
      </c>
      <c r="DF73" s="44">
        <f t="shared" si="302"/>
        <v>4</v>
      </c>
      <c r="DG73" s="14">
        <f t="shared" ref="DG73:DG79" si="303">IFERROR(DF73/DE73,"-")</f>
        <v>1.9445794846864365E-3</v>
      </c>
      <c r="DH73" s="50">
        <f t="shared" si="275"/>
        <v>365</v>
      </c>
      <c r="DI73" s="44">
        <f t="shared" si="276"/>
        <v>7</v>
      </c>
      <c r="DJ73" s="14">
        <f t="shared" si="280"/>
        <v>1.9178082191780823E-2</v>
      </c>
      <c r="DK73" s="50">
        <f t="shared" ref="DK73:DL79" si="304">SUM(J73,Y73,AN73,BC73,BR73,CG73,CV73)</f>
        <v>138</v>
      </c>
      <c r="DL73" s="35">
        <f t="shared" si="304"/>
        <v>1</v>
      </c>
      <c r="DM73" s="14">
        <f t="shared" ref="DM73:DM79" si="305">IFERROR(DL73/DK73,"-")</f>
        <v>7.246376811594203E-3</v>
      </c>
      <c r="DN73" s="50">
        <f t="shared" si="277"/>
        <v>175</v>
      </c>
      <c r="DO73" s="44">
        <f t="shared" si="278"/>
        <v>0</v>
      </c>
      <c r="DP73" s="14">
        <f t="shared" si="279"/>
        <v>0</v>
      </c>
      <c r="DQ73" s="50">
        <f t="shared" ref="DQ73:DR79" si="306">SUM(P73,AE73,AT73,BI73,BX73,CM73,DB73)</f>
        <v>2735</v>
      </c>
      <c r="DR73" s="35">
        <f t="shared" si="306"/>
        <v>12</v>
      </c>
      <c r="DS73" s="14">
        <f t="shared" ref="DS73:DS79" si="307">IFERROR(DR73/DQ73,"-")</f>
        <v>4.3875685557586835E-3</v>
      </c>
      <c r="EP73" s="4"/>
      <c r="EQ73" s="4"/>
      <c r="ER73" s="4"/>
      <c r="ES73" s="4"/>
      <c r="ET73" s="4"/>
      <c r="EU73" s="4"/>
      <c r="EV73" s="4"/>
      <c r="EW73" s="4"/>
      <c r="EX73" s="4"/>
      <c r="EY73" s="4"/>
      <c r="EZ73" s="4"/>
      <c r="FA73" s="4"/>
      <c r="FB73" s="4"/>
      <c r="FC73" s="4"/>
      <c r="FD73" s="4"/>
      <c r="FE73" s="4"/>
      <c r="FF73" s="4"/>
    </row>
    <row r="74" spans="2:162" s="13" customFormat="1" ht="13.5" customHeight="1">
      <c r="B74" s="52">
        <v>69</v>
      </c>
      <c r="C74" s="34" t="s">
        <v>47</v>
      </c>
      <c r="D74" s="50">
        <v>12</v>
      </c>
      <c r="E74" s="44">
        <v>2</v>
      </c>
      <c r="F74" s="14">
        <f t="shared" si="281"/>
        <v>0.16666666666666666</v>
      </c>
      <c r="G74" s="50">
        <v>0</v>
      </c>
      <c r="H74" s="44">
        <v>0</v>
      </c>
      <c r="I74" s="14" t="str">
        <f t="shared" si="247"/>
        <v>-</v>
      </c>
      <c r="J74" s="50">
        <v>0</v>
      </c>
      <c r="K74" s="44">
        <v>0</v>
      </c>
      <c r="L74" s="14" t="str">
        <f t="shared" si="282"/>
        <v>-</v>
      </c>
      <c r="M74" s="50">
        <v>0</v>
      </c>
      <c r="N74" s="44">
        <v>0</v>
      </c>
      <c r="O74" s="14" t="str">
        <f t="shared" si="248"/>
        <v>-</v>
      </c>
      <c r="P74" s="50">
        <f t="shared" si="249"/>
        <v>12</v>
      </c>
      <c r="Q74" s="44">
        <f t="shared" si="250"/>
        <v>2</v>
      </c>
      <c r="R74" s="14">
        <f t="shared" si="283"/>
        <v>0.16666666666666666</v>
      </c>
      <c r="S74" s="50">
        <v>35</v>
      </c>
      <c r="T74" s="44">
        <v>0</v>
      </c>
      <c r="U74" s="14">
        <f t="shared" si="284"/>
        <v>0</v>
      </c>
      <c r="V74" s="50">
        <v>2</v>
      </c>
      <c r="W74" s="44">
        <v>0</v>
      </c>
      <c r="X74" s="14">
        <f t="shared" si="251"/>
        <v>0</v>
      </c>
      <c r="Y74" s="50">
        <v>0</v>
      </c>
      <c r="Z74" s="35">
        <v>0</v>
      </c>
      <c r="AA74" s="14" t="str">
        <f t="shared" si="285"/>
        <v>-</v>
      </c>
      <c r="AB74" s="50">
        <v>3</v>
      </c>
      <c r="AC74" s="44">
        <v>0</v>
      </c>
      <c r="AD74" s="14">
        <f t="shared" si="252"/>
        <v>0</v>
      </c>
      <c r="AE74" s="50">
        <f t="shared" si="253"/>
        <v>40</v>
      </c>
      <c r="AF74" s="35">
        <f t="shared" si="254"/>
        <v>0</v>
      </c>
      <c r="AG74" s="14">
        <f t="shared" si="286"/>
        <v>0</v>
      </c>
      <c r="AH74" s="50">
        <v>1803</v>
      </c>
      <c r="AI74" s="44">
        <v>45</v>
      </c>
      <c r="AJ74" s="14">
        <f t="shared" si="287"/>
        <v>2.4958402662229616E-2</v>
      </c>
      <c r="AK74" s="50">
        <v>804</v>
      </c>
      <c r="AL74" s="44">
        <v>25</v>
      </c>
      <c r="AM74" s="14">
        <f t="shared" si="255"/>
        <v>3.109452736318408E-2</v>
      </c>
      <c r="AN74" s="50">
        <v>252</v>
      </c>
      <c r="AO74" s="44">
        <v>17</v>
      </c>
      <c r="AP74" s="14">
        <f t="shared" si="288"/>
        <v>6.7460317460317457E-2</v>
      </c>
      <c r="AQ74" s="50">
        <v>11</v>
      </c>
      <c r="AR74" s="44">
        <v>0</v>
      </c>
      <c r="AS74" s="14">
        <f t="shared" si="256"/>
        <v>0</v>
      </c>
      <c r="AT74" s="50">
        <f t="shared" si="257"/>
        <v>2870</v>
      </c>
      <c r="AU74" s="35">
        <f t="shared" si="258"/>
        <v>87</v>
      </c>
      <c r="AV74" s="14">
        <f t="shared" si="289"/>
        <v>3.0313588850174215E-2</v>
      </c>
      <c r="AW74" s="50">
        <v>1336</v>
      </c>
      <c r="AX74" s="44">
        <v>11</v>
      </c>
      <c r="AY74" s="14">
        <f t="shared" si="290"/>
        <v>8.2335329341317372E-3</v>
      </c>
      <c r="AZ74" s="50">
        <v>536</v>
      </c>
      <c r="BA74" s="44">
        <v>20</v>
      </c>
      <c r="BB74" s="14">
        <f t="shared" si="259"/>
        <v>3.7313432835820892E-2</v>
      </c>
      <c r="BC74" s="50">
        <v>104</v>
      </c>
      <c r="BD74" s="35">
        <v>9</v>
      </c>
      <c r="BE74" s="14">
        <f t="shared" si="291"/>
        <v>8.6538461538461536E-2</v>
      </c>
      <c r="BF74" s="50">
        <v>37</v>
      </c>
      <c r="BG74" s="44">
        <v>0</v>
      </c>
      <c r="BH74" s="14">
        <f t="shared" si="260"/>
        <v>0</v>
      </c>
      <c r="BI74" s="50">
        <f t="shared" si="261"/>
        <v>2013</v>
      </c>
      <c r="BJ74" s="35">
        <f t="shared" si="262"/>
        <v>40</v>
      </c>
      <c r="BK74" s="14">
        <f t="shared" si="292"/>
        <v>1.987083954297069E-2</v>
      </c>
      <c r="BL74" s="50">
        <v>734</v>
      </c>
      <c r="BM74" s="44">
        <v>4</v>
      </c>
      <c r="BN74" s="14">
        <f t="shared" si="293"/>
        <v>5.4495912806539508E-3</v>
      </c>
      <c r="BO74" s="50">
        <v>249</v>
      </c>
      <c r="BP74" s="44">
        <v>7</v>
      </c>
      <c r="BQ74" s="14">
        <f t="shared" si="263"/>
        <v>2.8112449799196786E-2</v>
      </c>
      <c r="BR74" s="50">
        <v>41</v>
      </c>
      <c r="BS74" s="35">
        <v>3</v>
      </c>
      <c r="BT74" s="14">
        <f t="shared" si="294"/>
        <v>7.3170731707317069E-2</v>
      </c>
      <c r="BU74" s="50">
        <v>46</v>
      </c>
      <c r="BV74" s="44">
        <v>0</v>
      </c>
      <c r="BW74" s="14">
        <f t="shared" si="264"/>
        <v>0</v>
      </c>
      <c r="BX74" s="50">
        <f t="shared" si="265"/>
        <v>1070</v>
      </c>
      <c r="BY74" s="35">
        <f t="shared" si="266"/>
        <v>14</v>
      </c>
      <c r="BZ74" s="14">
        <f t="shared" si="295"/>
        <v>1.3084112149532711E-2</v>
      </c>
      <c r="CA74" s="50">
        <v>383</v>
      </c>
      <c r="CB74" s="44">
        <v>0</v>
      </c>
      <c r="CC74" s="14">
        <f t="shared" si="296"/>
        <v>0</v>
      </c>
      <c r="CD74" s="50">
        <v>103</v>
      </c>
      <c r="CE74" s="44">
        <v>0</v>
      </c>
      <c r="CF74" s="14">
        <f t="shared" si="267"/>
        <v>0</v>
      </c>
      <c r="CG74" s="50">
        <v>8</v>
      </c>
      <c r="CH74" s="35">
        <v>0</v>
      </c>
      <c r="CI74" s="14">
        <f t="shared" si="297"/>
        <v>0</v>
      </c>
      <c r="CJ74" s="50">
        <v>41</v>
      </c>
      <c r="CK74" s="44">
        <v>0</v>
      </c>
      <c r="CL74" s="14">
        <f t="shared" si="268"/>
        <v>0</v>
      </c>
      <c r="CM74" s="50">
        <f t="shared" si="269"/>
        <v>535</v>
      </c>
      <c r="CN74" s="35">
        <f t="shared" si="270"/>
        <v>0</v>
      </c>
      <c r="CO74" s="14">
        <f t="shared" si="298"/>
        <v>0</v>
      </c>
      <c r="CP74" s="50">
        <v>134</v>
      </c>
      <c r="CQ74" s="44">
        <v>0</v>
      </c>
      <c r="CR74" s="14">
        <f t="shared" si="299"/>
        <v>0</v>
      </c>
      <c r="CS74" s="50">
        <v>24</v>
      </c>
      <c r="CT74" s="44">
        <v>0</v>
      </c>
      <c r="CU74" s="14">
        <f t="shared" si="271"/>
        <v>0</v>
      </c>
      <c r="CV74" s="50">
        <v>7</v>
      </c>
      <c r="CW74" s="35">
        <v>0</v>
      </c>
      <c r="CX74" s="14">
        <f t="shared" si="300"/>
        <v>0</v>
      </c>
      <c r="CY74" s="50">
        <v>24</v>
      </c>
      <c r="CZ74" s="44">
        <v>0</v>
      </c>
      <c r="DA74" s="14">
        <f t="shared" si="272"/>
        <v>0</v>
      </c>
      <c r="DB74" s="50">
        <f t="shared" si="273"/>
        <v>189</v>
      </c>
      <c r="DC74" s="35">
        <f t="shared" si="274"/>
        <v>0</v>
      </c>
      <c r="DD74" s="14">
        <f t="shared" si="301"/>
        <v>0</v>
      </c>
      <c r="DE74" s="50">
        <f t="shared" si="302"/>
        <v>4437</v>
      </c>
      <c r="DF74" s="44">
        <f t="shared" si="302"/>
        <v>62</v>
      </c>
      <c r="DG74" s="14">
        <f t="shared" si="303"/>
        <v>1.3973405454135676E-2</v>
      </c>
      <c r="DH74" s="50">
        <f t="shared" si="275"/>
        <v>1718</v>
      </c>
      <c r="DI74" s="44">
        <f t="shared" si="276"/>
        <v>52</v>
      </c>
      <c r="DJ74" s="14">
        <f t="shared" si="280"/>
        <v>3.0267753201396973E-2</v>
      </c>
      <c r="DK74" s="50">
        <f t="shared" si="304"/>
        <v>412</v>
      </c>
      <c r="DL74" s="35">
        <f t="shared" si="304"/>
        <v>29</v>
      </c>
      <c r="DM74" s="14">
        <f t="shared" si="305"/>
        <v>7.0388349514563103E-2</v>
      </c>
      <c r="DN74" s="50">
        <f t="shared" si="277"/>
        <v>162</v>
      </c>
      <c r="DO74" s="44">
        <f t="shared" si="278"/>
        <v>0</v>
      </c>
      <c r="DP74" s="14">
        <f t="shared" si="279"/>
        <v>0</v>
      </c>
      <c r="DQ74" s="50">
        <f t="shared" si="306"/>
        <v>6729</v>
      </c>
      <c r="DR74" s="35">
        <f t="shared" si="306"/>
        <v>143</v>
      </c>
      <c r="DS74" s="14">
        <f t="shared" si="307"/>
        <v>2.1251300341804131E-2</v>
      </c>
      <c r="EP74" s="4"/>
      <c r="EQ74" s="4"/>
      <c r="ER74" s="4"/>
      <c r="ES74" s="4"/>
      <c r="ET74" s="4"/>
      <c r="EU74" s="4"/>
      <c r="EV74" s="4"/>
      <c r="EW74" s="4"/>
      <c r="EX74" s="4"/>
      <c r="EY74" s="4"/>
      <c r="EZ74" s="4"/>
      <c r="FA74" s="4"/>
      <c r="FB74" s="4"/>
      <c r="FC74" s="4"/>
      <c r="FD74" s="4"/>
      <c r="FE74" s="4"/>
      <c r="FF74" s="4"/>
    </row>
    <row r="75" spans="2:162" s="13" customFormat="1" ht="13.5" customHeight="1">
      <c r="B75" s="52">
        <v>70</v>
      </c>
      <c r="C75" s="34" t="s">
        <v>48</v>
      </c>
      <c r="D75" s="50">
        <v>1</v>
      </c>
      <c r="E75" s="44">
        <v>0</v>
      </c>
      <c r="F75" s="14">
        <f t="shared" si="281"/>
        <v>0</v>
      </c>
      <c r="G75" s="50">
        <v>0</v>
      </c>
      <c r="H75" s="44">
        <v>0</v>
      </c>
      <c r="I75" s="14" t="str">
        <f t="shared" si="247"/>
        <v>-</v>
      </c>
      <c r="J75" s="50">
        <v>0</v>
      </c>
      <c r="K75" s="44">
        <v>0</v>
      </c>
      <c r="L75" s="14" t="str">
        <f t="shared" si="282"/>
        <v>-</v>
      </c>
      <c r="M75" s="50">
        <v>0</v>
      </c>
      <c r="N75" s="44">
        <v>0</v>
      </c>
      <c r="O75" s="14" t="str">
        <f t="shared" si="248"/>
        <v>-</v>
      </c>
      <c r="P75" s="50">
        <f t="shared" si="249"/>
        <v>1</v>
      </c>
      <c r="Q75" s="44">
        <f t="shared" si="250"/>
        <v>0</v>
      </c>
      <c r="R75" s="14">
        <f t="shared" si="283"/>
        <v>0</v>
      </c>
      <c r="S75" s="50">
        <v>4</v>
      </c>
      <c r="T75" s="44">
        <v>0</v>
      </c>
      <c r="U75" s="14">
        <f t="shared" si="284"/>
        <v>0</v>
      </c>
      <c r="V75" s="50">
        <v>0</v>
      </c>
      <c r="W75" s="44">
        <v>0</v>
      </c>
      <c r="X75" s="14" t="str">
        <f t="shared" si="251"/>
        <v>-</v>
      </c>
      <c r="Y75" s="50">
        <v>0</v>
      </c>
      <c r="Z75" s="35">
        <v>0</v>
      </c>
      <c r="AA75" s="14" t="str">
        <f t="shared" si="285"/>
        <v>-</v>
      </c>
      <c r="AB75" s="50">
        <v>1</v>
      </c>
      <c r="AC75" s="44">
        <v>0</v>
      </c>
      <c r="AD75" s="14">
        <f t="shared" si="252"/>
        <v>0</v>
      </c>
      <c r="AE75" s="50">
        <f t="shared" si="253"/>
        <v>5</v>
      </c>
      <c r="AF75" s="35">
        <f t="shared" si="254"/>
        <v>0</v>
      </c>
      <c r="AG75" s="14">
        <f t="shared" si="286"/>
        <v>0</v>
      </c>
      <c r="AH75" s="50">
        <v>303</v>
      </c>
      <c r="AI75" s="44">
        <v>0</v>
      </c>
      <c r="AJ75" s="14">
        <f t="shared" si="287"/>
        <v>0</v>
      </c>
      <c r="AK75" s="50">
        <v>56</v>
      </c>
      <c r="AL75" s="44">
        <v>1</v>
      </c>
      <c r="AM75" s="14">
        <f t="shared" si="255"/>
        <v>1.7857142857142856E-2</v>
      </c>
      <c r="AN75" s="50">
        <v>31</v>
      </c>
      <c r="AO75" s="44">
        <v>1</v>
      </c>
      <c r="AP75" s="14">
        <f t="shared" si="288"/>
        <v>3.2258064516129031E-2</v>
      </c>
      <c r="AQ75" s="50">
        <v>6</v>
      </c>
      <c r="AR75" s="44">
        <v>0</v>
      </c>
      <c r="AS75" s="14">
        <f t="shared" si="256"/>
        <v>0</v>
      </c>
      <c r="AT75" s="50">
        <f t="shared" si="257"/>
        <v>396</v>
      </c>
      <c r="AU75" s="35">
        <f t="shared" si="258"/>
        <v>2</v>
      </c>
      <c r="AV75" s="14">
        <f t="shared" si="289"/>
        <v>5.0505050505050509E-3</v>
      </c>
      <c r="AW75" s="50">
        <v>243</v>
      </c>
      <c r="AX75" s="44">
        <v>0</v>
      </c>
      <c r="AY75" s="14">
        <f t="shared" si="290"/>
        <v>0</v>
      </c>
      <c r="AZ75" s="50">
        <v>63</v>
      </c>
      <c r="BA75" s="44">
        <v>2</v>
      </c>
      <c r="BB75" s="14">
        <f t="shared" si="259"/>
        <v>3.1746031746031744E-2</v>
      </c>
      <c r="BC75" s="50">
        <v>20</v>
      </c>
      <c r="BD75" s="35">
        <v>0</v>
      </c>
      <c r="BE75" s="14">
        <f t="shared" si="291"/>
        <v>0</v>
      </c>
      <c r="BF75" s="50">
        <v>5</v>
      </c>
      <c r="BG75" s="44">
        <v>0</v>
      </c>
      <c r="BH75" s="14">
        <f t="shared" si="260"/>
        <v>0</v>
      </c>
      <c r="BI75" s="50">
        <f t="shared" si="261"/>
        <v>331</v>
      </c>
      <c r="BJ75" s="35">
        <f t="shared" si="262"/>
        <v>2</v>
      </c>
      <c r="BK75" s="14">
        <f t="shared" si="292"/>
        <v>6.0422960725075529E-3</v>
      </c>
      <c r="BL75" s="50">
        <v>171</v>
      </c>
      <c r="BM75" s="44">
        <v>0</v>
      </c>
      <c r="BN75" s="14">
        <f t="shared" si="293"/>
        <v>0</v>
      </c>
      <c r="BO75" s="50">
        <v>31</v>
      </c>
      <c r="BP75" s="44">
        <v>0</v>
      </c>
      <c r="BQ75" s="14">
        <f t="shared" si="263"/>
        <v>0</v>
      </c>
      <c r="BR75" s="50">
        <v>7</v>
      </c>
      <c r="BS75" s="35">
        <v>0</v>
      </c>
      <c r="BT75" s="14">
        <f t="shared" si="294"/>
        <v>0</v>
      </c>
      <c r="BU75" s="50">
        <v>8</v>
      </c>
      <c r="BV75" s="44">
        <v>0</v>
      </c>
      <c r="BW75" s="14">
        <f t="shared" si="264"/>
        <v>0</v>
      </c>
      <c r="BX75" s="50">
        <f t="shared" si="265"/>
        <v>217</v>
      </c>
      <c r="BY75" s="35">
        <f t="shared" si="266"/>
        <v>0</v>
      </c>
      <c r="BZ75" s="14">
        <f t="shared" si="295"/>
        <v>0</v>
      </c>
      <c r="CA75" s="50">
        <v>90</v>
      </c>
      <c r="CB75" s="44">
        <v>0</v>
      </c>
      <c r="CC75" s="14">
        <f t="shared" si="296"/>
        <v>0</v>
      </c>
      <c r="CD75" s="50">
        <v>8</v>
      </c>
      <c r="CE75" s="44">
        <v>0</v>
      </c>
      <c r="CF75" s="14">
        <f t="shared" si="267"/>
        <v>0</v>
      </c>
      <c r="CG75" s="50">
        <v>6</v>
      </c>
      <c r="CH75" s="35">
        <v>0</v>
      </c>
      <c r="CI75" s="14">
        <f t="shared" si="297"/>
        <v>0</v>
      </c>
      <c r="CJ75" s="50">
        <v>8</v>
      </c>
      <c r="CK75" s="44">
        <v>0</v>
      </c>
      <c r="CL75" s="14">
        <f t="shared" si="268"/>
        <v>0</v>
      </c>
      <c r="CM75" s="50">
        <f t="shared" si="269"/>
        <v>112</v>
      </c>
      <c r="CN75" s="35">
        <f t="shared" si="270"/>
        <v>0</v>
      </c>
      <c r="CO75" s="14">
        <f t="shared" si="298"/>
        <v>0</v>
      </c>
      <c r="CP75" s="50">
        <v>30</v>
      </c>
      <c r="CQ75" s="44">
        <v>0</v>
      </c>
      <c r="CR75" s="14">
        <f t="shared" si="299"/>
        <v>0</v>
      </c>
      <c r="CS75" s="50">
        <v>5</v>
      </c>
      <c r="CT75" s="44">
        <v>0</v>
      </c>
      <c r="CU75" s="14">
        <f t="shared" si="271"/>
        <v>0</v>
      </c>
      <c r="CV75" s="50">
        <v>1</v>
      </c>
      <c r="CW75" s="35">
        <v>0</v>
      </c>
      <c r="CX75" s="14">
        <f t="shared" si="300"/>
        <v>0</v>
      </c>
      <c r="CY75" s="50">
        <v>5</v>
      </c>
      <c r="CZ75" s="44">
        <v>0</v>
      </c>
      <c r="DA75" s="14">
        <f t="shared" si="272"/>
        <v>0</v>
      </c>
      <c r="DB75" s="50">
        <f t="shared" si="273"/>
        <v>41</v>
      </c>
      <c r="DC75" s="35">
        <f t="shared" si="274"/>
        <v>0</v>
      </c>
      <c r="DD75" s="14">
        <f t="shared" si="301"/>
        <v>0</v>
      </c>
      <c r="DE75" s="50">
        <f t="shared" si="302"/>
        <v>842</v>
      </c>
      <c r="DF75" s="44">
        <f t="shared" si="302"/>
        <v>0</v>
      </c>
      <c r="DG75" s="14">
        <f t="shared" si="303"/>
        <v>0</v>
      </c>
      <c r="DH75" s="50">
        <f t="shared" si="275"/>
        <v>163</v>
      </c>
      <c r="DI75" s="44">
        <f t="shared" si="276"/>
        <v>3</v>
      </c>
      <c r="DJ75" s="14">
        <f t="shared" si="280"/>
        <v>1.8404907975460124E-2</v>
      </c>
      <c r="DK75" s="50">
        <f t="shared" si="304"/>
        <v>65</v>
      </c>
      <c r="DL75" s="35">
        <f t="shared" si="304"/>
        <v>1</v>
      </c>
      <c r="DM75" s="14">
        <f t="shared" si="305"/>
        <v>1.5384615384615385E-2</v>
      </c>
      <c r="DN75" s="50">
        <f t="shared" si="277"/>
        <v>33</v>
      </c>
      <c r="DO75" s="44">
        <f t="shared" si="278"/>
        <v>0</v>
      </c>
      <c r="DP75" s="14">
        <f t="shared" si="279"/>
        <v>0</v>
      </c>
      <c r="DQ75" s="50">
        <f t="shared" si="306"/>
        <v>1103</v>
      </c>
      <c r="DR75" s="35">
        <f t="shared" si="306"/>
        <v>4</v>
      </c>
      <c r="DS75" s="14">
        <f t="shared" si="307"/>
        <v>3.6264732547597461E-3</v>
      </c>
      <c r="EP75" s="4"/>
      <c r="EQ75" s="4"/>
      <c r="ER75" s="4"/>
      <c r="ES75" s="4"/>
      <c r="ET75" s="4"/>
      <c r="EU75" s="4"/>
      <c r="EV75" s="4"/>
      <c r="EW75" s="4"/>
      <c r="EX75" s="4"/>
      <c r="EY75" s="4"/>
      <c r="EZ75" s="4"/>
      <c r="FA75" s="4"/>
      <c r="FB75" s="4"/>
      <c r="FC75" s="4"/>
      <c r="FD75" s="4"/>
      <c r="FE75" s="4"/>
      <c r="FF75" s="4"/>
    </row>
    <row r="76" spans="2:162" s="13" customFormat="1" ht="13.5" customHeight="1">
      <c r="B76" s="52">
        <v>71</v>
      </c>
      <c r="C76" s="34" t="s">
        <v>49</v>
      </c>
      <c r="D76" s="50">
        <v>3</v>
      </c>
      <c r="E76" s="44">
        <v>0</v>
      </c>
      <c r="F76" s="14">
        <f t="shared" si="281"/>
        <v>0</v>
      </c>
      <c r="G76" s="50">
        <v>1</v>
      </c>
      <c r="H76" s="44">
        <v>0</v>
      </c>
      <c r="I76" s="14">
        <f t="shared" si="247"/>
        <v>0</v>
      </c>
      <c r="J76" s="50">
        <v>0</v>
      </c>
      <c r="K76" s="44">
        <v>0</v>
      </c>
      <c r="L76" s="14" t="str">
        <f t="shared" si="282"/>
        <v>-</v>
      </c>
      <c r="M76" s="50">
        <v>0</v>
      </c>
      <c r="N76" s="44">
        <v>0</v>
      </c>
      <c r="O76" s="14" t="str">
        <f t="shared" si="248"/>
        <v>-</v>
      </c>
      <c r="P76" s="50">
        <f t="shared" si="249"/>
        <v>4</v>
      </c>
      <c r="Q76" s="44">
        <f t="shared" si="250"/>
        <v>0</v>
      </c>
      <c r="R76" s="14">
        <f t="shared" si="283"/>
        <v>0</v>
      </c>
      <c r="S76" s="50">
        <v>6</v>
      </c>
      <c r="T76" s="44">
        <v>0</v>
      </c>
      <c r="U76" s="14">
        <f t="shared" si="284"/>
        <v>0</v>
      </c>
      <c r="V76" s="50">
        <v>0</v>
      </c>
      <c r="W76" s="44">
        <v>0</v>
      </c>
      <c r="X76" s="14" t="str">
        <f t="shared" si="251"/>
        <v>-</v>
      </c>
      <c r="Y76" s="50">
        <v>0</v>
      </c>
      <c r="Z76" s="35">
        <v>0</v>
      </c>
      <c r="AA76" s="14" t="str">
        <f t="shared" si="285"/>
        <v>-</v>
      </c>
      <c r="AB76" s="50">
        <v>0</v>
      </c>
      <c r="AC76" s="44">
        <v>0</v>
      </c>
      <c r="AD76" s="14" t="str">
        <f t="shared" si="252"/>
        <v>-</v>
      </c>
      <c r="AE76" s="50">
        <f t="shared" si="253"/>
        <v>6</v>
      </c>
      <c r="AF76" s="35">
        <f t="shared" si="254"/>
        <v>0</v>
      </c>
      <c r="AG76" s="14">
        <f t="shared" si="286"/>
        <v>0</v>
      </c>
      <c r="AH76" s="50">
        <v>889</v>
      </c>
      <c r="AI76" s="44">
        <v>25</v>
      </c>
      <c r="AJ76" s="14">
        <f t="shared" si="287"/>
        <v>2.81214848143982E-2</v>
      </c>
      <c r="AK76" s="50">
        <v>276</v>
      </c>
      <c r="AL76" s="44">
        <v>13</v>
      </c>
      <c r="AM76" s="14">
        <f t="shared" si="255"/>
        <v>4.710144927536232E-2</v>
      </c>
      <c r="AN76" s="50">
        <v>74</v>
      </c>
      <c r="AO76" s="44">
        <v>6</v>
      </c>
      <c r="AP76" s="14">
        <f t="shared" si="288"/>
        <v>8.1081081081081086E-2</v>
      </c>
      <c r="AQ76" s="50">
        <v>5</v>
      </c>
      <c r="AR76" s="44">
        <v>0</v>
      </c>
      <c r="AS76" s="14">
        <f t="shared" si="256"/>
        <v>0</v>
      </c>
      <c r="AT76" s="50">
        <f t="shared" si="257"/>
        <v>1244</v>
      </c>
      <c r="AU76" s="35">
        <f t="shared" si="258"/>
        <v>44</v>
      </c>
      <c r="AV76" s="14">
        <f t="shared" si="289"/>
        <v>3.5369774919614148E-2</v>
      </c>
      <c r="AW76" s="50">
        <v>748</v>
      </c>
      <c r="AX76" s="44">
        <v>17</v>
      </c>
      <c r="AY76" s="14">
        <f t="shared" si="290"/>
        <v>2.2727272727272728E-2</v>
      </c>
      <c r="AZ76" s="50">
        <v>228</v>
      </c>
      <c r="BA76" s="44">
        <v>8</v>
      </c>
      <c r="BB76" s="14">
        <f t="shared" si="259"/>
        <v>3.5087719298245612E-2</v>
      </c>
      <c r="BC76" s="50">
        <v>33</v>
      </c>
      <c r="BD76" s="35">
        <v>0</v>
      </c>
      <c r="BE76" s="14">
        <f t="shared" si="291"/>
        <v>0</v>
      </c>
      <c r="BF76" s="50">
        <v>20</v>
      </c>
      <c r="BG76" s="44">
        <v>0</v>
      </c>
      <c r="BH76" s="14">
        <f t="shared" si="260"/>
        <v>0</v>
      </c>
      <c r="BI76" s="50">
        <f t="shared" si="261"/>
        <v>1029</v>
      </c>
      <c r="BJ76" s="35">
        <f t="shared" si="262"/>
        <v>25</v>
      </c>
      <c r="BK76" s="14">
        <f t="shared" si="292"/>
        <v>2.4295432458697766E-2</v>
      </c>
      <c r="BL76" s="50">
        <v>466</v>
      </c>
      <c r="BM76" s="44">
        <v>1</v>
      </c>
      <c r="BN76" s="14">
        <f t="shared" si="293"/>
        <v>2.1459227467811159E-3</v>
      </c>
      <c r="BO76" s="50">
        <v>140</v>
      </c>
      <c r="BP76" s="44">
        <v>2</v>
      </c>
      <c r="BQ76" s="14">
        <f t="shared" si="263"/>
        <v>1.4285714285714285E-2</v>
      </c>
      <c r="BR76" s="50">
        <v>12</v>
      </c>
      <c r="BS76" s="35">
        <v>0</v>
      </c>
      <c r="BT76" s="14">
        <f t="shared" si="294"/>
        <v>0</v>
      </c>
      <c r="BU76" s="50">
        <v>24</v>
      </c>
      <c r="BV76" s="44">
        <v>0</v>
      </c>
      <c r="BW76" s="14">
        <f t="shared" si="264"/>
        <v>0</v>
      </c>
      <c r="BX76" s="50">
        <f t="shared" si="265"/>
        <v>642</v>
      </c>
      <c r="BY76" s="35">
        <f t="shared" si="266"/>
        <v>3</v>
      </c>
      <c r="BZ76" s="14">
        <f t="shared" si="295"/>
        <v>4.6728971962616819E-3</v>
      </c>
      <c r="CA76" s="50">
        <v>251</v>
      </c>
      <c r="CB76" s="44">
        <v>3</v>
      </c>
      <c r="CC76" s="14">
        <f t="shared" si="296"/>
        <v>1.1952191235059761E-2</v>
      </c>
      <c r="CD76" s="50">
        <v>53</v>
      </c>
      <c r="CE76" s="44">
        <v>0</v>
      </c>
      <c r="CF76" s="14">
        <f t="shared" si="267"/>
        <v>0</v>
      </c>
      <c r="CG76" s="50">
        <v>7</v>
      </c>
      <c r="CH76" s="35">
        <v>2</v>
      </c>
      <c r="CI76" s="14">
        <f t="shared" si="297"/>
        <v>0.2857142857142857</v>
      </c>
      <c r="CJ76" s="50">
        <v>20</v>
      </c>
      <c r="CK76" s="44">
        <v>0</v>
      </c>
      <c r="CL76" s="14">
        <f t="shared" si="268"/>
        <v>0</v>
      </c>
      <c r="CM76" s="50">
        <f t="shared" si="269"/>
        <v>331</v>
      </c>
      <c r="CN76" s="35">
        <f t="shared" si="270"/>
        <v>5</v>
      </c>
      <c r="CO76" s="14">
        <f t="shared" si="298"/>
        <v>1.5105740181268883E-2</v>
      </c>
      <c r="CP76" s="50">
        <v>80</v>
      </c>
      <c r="CQ76" s="44">
        <v>0</v>
      </c>
      <c r="CR76" s="14">
        <f t="shared" si="299"/>
        <v>0</v>
      </c>
      <c r="CS76" s="50">
        <v>17</v>
      </c>
      <c r="CT76" s="44">
        <v>0</v>
      </c>
      <c r="CU76" s="14">
        <f t="shared" si="271"/>
        <v>0</v>
      </c>
      <c r="CV76" s="50">
        <v>1</v>
      </c>
      <c r="CW76" s="35">
        <v>0</v>
      </c>
      <c r="CX76" s="14">
        <f t="shared" si="300"/>
        <v>0</v>
      </c>
      <c r="CY76" s="50">
        <v>25</v>
      </c>
      <c r="CZ76" s="44">
        <v>0</v>
      </c>
      <c r="DA76" s="14">
        <f t="shared" si="272"/>
        <v>0</v>
      </c>
      <c r="DB76" s="50">
        <f t="shared" si="273"/>
        <v>123</v>
      </c>
      <c r="DC76" s="35">
        <f t="shared" si="274"/>
        <v>0</v>
      </c>
      <c r="DD76" s="14">
        <f t="shared" si="301"/>
        <v>0</v>
      </c>
      <c r="DE76" s="50">
        <f t="shared" si="302"/>
        <v>2443</v>
      </c>
      <c r="DF76" s="44">
        <f t="shared" si="302"/>
        <v>46</v>
      </c>
      <c r="DG76" s="14">
        <f t="shared" si="303"/>
        <v>1.882930822758903E-2</v>
      </c>
      <c r="DH76" s="50">
        <f t="shared" si="275"/>
        <v>715</v>
      </c>
      <c r="DI76" s="44">
        <f t="shared" si="276"/>
        <v>23</v>
      </c>
      <c r="DJ76" s="14">
        <f t="shared" si="280"/>
        <v>3.2167832167832165E-2</v>
      </c>
      <c r="DK76" s="50">
        <f t="shared" si="304"/>
        <v>127</v>
      </c>
      <c r="DL76" s="35">
        <f t="shared" si="304"/>
        <v>8</v>
      </c>
      <c r="DM76" s="14">
        <f t="shared" si="305"/>
        <v>6.2992125984251968E-2</v>
      </c>
      <c r="DN76" s="50">
        <f t="shared" si="277"/>
        <v>94</v>
      </c>
      <c r="DO76" s="44">
        <f t="shared" si="278"/>
        <v>0</v>
      </c>
      <c r="DP76" s="14">
        <f t="shared" si="279"/>
        <v>0</v>
      </c>
      <c r="DQ76" s="50">
        <f t="shared" si="306"/>
        <v>3379</v>
      </c>
      <c r="DR76" s="35">
        <f t="shared" si="306"/>
        <v>77</v>
      </c>
      <c r="DS76" s="14">
        <f t="shared" si="307"/>
        <v>2.2787807043503996E-2</v>
      </c>
      <c r="EP76" s="4"/>
      <c r="EQ76" s="4"/>
      <c r="ER76" s="4"/>
      <c r="ES76" s="4"/>
      <c r="ET76" s="4"/>
      <c r="EU76" s="4"/>
      <c r="EV76" s="4"/>
      <c r="EW76" s="4"/>
      <c r="EX76" s="4"/>
      <c r="EY76" s="4"/>
      <c r="EZ76" s="4"/>
      <c r="FA76" s="4"/>
      <c r="FB76" s="4"/>
      <c r="FC76" s="4"/>
      <c r="FD76" s="4"/>
      <c r="FE76" s="4"/>
      <c r="FF76" s="4"/>
    </row>
    <row r="77" spans="2:162" s="13" customFormat="1" ht="13.5" customHeight="1">
      <c r="B77" s="52">
        <v>72</v>
      </c>
      <c r="C77" s="34" t="s">
        <v>27</v>
      </c>
      <c r="D77" s="50">
        <v>2</v>
      </c>
      <c r="E77" s="44">
        <v>0</v>
      </c>
      <c r="F77" s="14">
        <f t="shared" si="281"/>
        <v>0</v>
      </c>
      <c r="G77" s="50">
        <v>0</v>
      </c>
      <c r="H77" s="44">
        <v>0</v>
      </c>
      <c r="I77" s="14" t="str">
        <f t="shared" si="247"/>
        <v>-</v>
      </c>
      <c r="J77" s="50">
        <v>0</v>
      </c>
      <c r="K77" s="44">
        <v>0</v>
      </c>
      <c r="L77" s="14" t="str">
        <f t="shared" si="282"/>
        <v>-</v>
      </c>
      <c r="M77" s="50">
        <v>0</v>
      </c>
      <c r="N77" s="44">
        <v>0</v>
      </c>
      <c r="O77" s="14" t="str">
        <f t="shared" si="248"/>
        <v>-</v>
      </c>
      <c r="P77" s="50">
        <f t="shared" si="249"/>
        <v>2</v>
      </c>
      <c r="Q77" s="44">
        <f t="shared" si="250"/>
        <v>0</v>
      </c>
      <c r="R77" s="14">
        <f t="shared" si="283"/>
        <v>0</v>
      </c>
      <c r="S77" s="50">
        <v>10</v>
      </c>
      <c r="T77" s="44">
        <v>0</v>
      </c>
      <c r="U77" s="14">
        <f t="shared" si="284"/>
        <v>0</v>
      </c>
      <c r="V77" s="50">
        <v>0</v>
      </c>
      <c r="W77" s="44">
        <v>0</v>
      </c>
      <c r="X77" s="14" t="str">
        <f t="shared" si="251"/>
        <v>-</v>
      </c>
      <c r="Y77" s="50">
        <v>0</v>
      </c>
      <c r="Z77" s="35">
        <v>0</v>
      </c>
      <c r="AA77" s="14" t="str">
        <f t="shared" si="285"/>
        <v>-</v>
      </c>
      <c r="AB77" s="50">
        <v>0</v>
      </c>
      <c r="AC77" s="44">
        <v>0</v>
      </c>
      <c r="AD77" s="14" t="str">
        <f t="shared" si="252"/>
        <v>-</v>
      </c>
      <c r="AE77" s="50">
        <f t="shared" si="253"/>
        <v>10</v>
      </c>
      <c r="AF77" s="35">
        <f t="shared" si="254"/>
        <v>0</v>
      </c>
      <c r="AG77" s="14">
        <f t="shared" si="286"/>
        <v>0</v>
      </c>
      <c r="AH77" s="50">
        <v>520</v>
      </c>
      <c r="AI77" s="44">
        <v>7</v>
      </c>
      <c r="AJ77" s="14">
        <f t="shared" si="287"/>
        <v>1.3461538461538462E-2</v>
      </c>
      <c r="AK77" s="50">
        <v>228</v>
      </c>
      <c r="AL77" s="44">
        <v>16</v>
      </c>
      <c r="AM77" s="14">
        <f t="shared" si="255"/>
        <v>7.0175438596491224E-2</v>
      </c>
      <c r="AN77" s="50">
        <v>101</v>
      </c>
      <c r="AO77" s="44">
        <v>6</v>
      </c>
      <c r="AP77" s="14">
        <f t="shared" si="288"/>
        <v>5.9405940594059403E-2</v>
      </c>
      <c r="AQ77" s="50">
        <v>5</v>
      </c>
      <c r="AR77" s="44">
        <v>0</v>
      </c>
      <c r="AS77" s="14">
        <f t="shared" si="256"/>
        <v>0</v>
      </c>
      <c r="AT77" s="50">
        <f t="shared" si="257"/>
        <v>854</v>
      </c>
      <c r="AU77" s="35">
        <f t="shared" si="258"/>
        <v>29</v>
      </c>
      <c r="AV77" s="14">
        <f t="shared" si="289"/>
        <v>3.3957845433255272E-2</v>
      </c>
      <c r="AW77" s="50">
        <v>430</v>
      </c>
      <c r="AX77" s="44">
        <v>2</v>
      </c>
      <c r="AY77" s="14">
        <f t="shared" si="290"/>
        <v>4.6511627906976744E-3</v>
      </c>
      <c r="AZ77" s="50">
        <v>165</v>
      </c>
      <c r="BA77" s="44">
        <v>6</v>
      </c>
      <c r="BB77" s="14">
        <f t="shared" si="259"/>
        <v>3.6363636363636362E-2</v>
      </c>
      <c r="BC77" s="50">
        <v>51</v>
      </c>
      <c r="BD77" s="35">
        <v>4</v>
      </c>
      <c r="BE77" s="14">
        <f t="shared" si="291"/>
        <v>7.8431372549019607E-2</v>
      </c>
      <c r="BF77" s="50">
        <v>11</v>
      </c>
      <c r="BG77" s="44">
        <v>0</v>
      </c>
      <c r="BH77" s="14">
        <f t="shared" si="260"/>
        <v>0</v>
      </c>
      <c r="BI77" s="50">
        <f t="shared" si="261"/>
        <v>657</v>
      </c>
      <c r="BJ77" s="35">
        <f t="shared" si="262"/>
        <v>12</v>
      </c>
      <c r="BK77" s="14">
        <f t="shared" si="292"/>
        <v>1.8264840182648401E-2</v>
      </c>
      <c r="BL77" s="50">
        <v>270</v>
      </c>
      <c r="BM77" s="44">
        <v>3</v>
      </c>
      <c r="BN77" s="14">
        <f t="shared" si="293"/>
        <v>1.1111111111111112E-2</v>
      </c>
      <c r="BO77" s="50">
        <v>60</v>
      </c>
      <c r="BP77" s="44">
        <v>2</v>
      </c>
      <c r="BQ77" s="14">
        <f t="shared" si="263"/>
        <v>3.3333333333333333E-2</v>
      </c>
      <c r="BR77" s="50">
        <v>17</v>
      </c>
      <c r="BS77" s="35">
        <v>1</v>
      </c>
      <c r="BT77" s="14">
        <f t="shared" si="294"/>
        <v>5.8823529411764705E-2</v>
      </c>
      <c r="BU77" s="50">
        <v>9</v>
      </c>
      <c r="BV77" s="44">
        <v>0</v>
      </c>
      <c r="BW77" s="14">
        <f t="shared" si="264"/>
        <v>0</v>
      </c>
      <c r="BX77" s="50">
        <f t="shared" si="265"/>
        <v>356</v>
      </c>
      <c r="BY77" s="35">
        <f t="shared" si="266"/>
        <v>6</v>
      </c>
      <c r="BZ77" s="14">
        <f t="shared" si="295"/>
        <v>1.6853932584269662E-2</v>
      </c>
      <c r="CA77" s="50">
        <v>155</v>
      </c>
      <c r="CB77" s="44">
        <v>0</v>
      </c>
      <c r="CC77" s="14">
        <f t="shared" si="296"/>
        <v>0</v>
      </c>
      <c r="CD77" s="50">
        <v>35</v>
      </c>
      <c r="CE77" s="44">
        <v>1</v>
      </c>
      <c r="CF77" s="14">
        <f t="shared" si="267"/>
        <v>2.8571428571428571E-2</v>
      </c>
      <c r="CG77" s="50">
        <v>6</v>
      </c>
      <c r="CH77" s="35">
        <v>0</v>
      </c>
      <c r="CI77" s="14">
        <f t="shared" si="297"/>
        <v>0</v>
      </c>
      <c r="CJ77" s="50">
        <v>15</v>
      </c>
      <c r="CK77" s="44">
        <v>0</v>
      </c>
      <c r="CL77" s="14">
        <f t="shared" si="268"/>
        <v>0</v>
      </c>
      <c r="CM77" s="50">
        <f t="shared" si="269"/>
        <v>211</v>
      </c>
      <c r="CN77" s="35">
        <f t="shared" si="270"/>
        <v>1</v>
      </c>
      <c r="CO77" s="14">
        <f t="shared" si="298"/>
        <v>4.7393364928909956E-3</v>
      </c>
      <c r="CP77" s="50">
        <v>49</v>
      </c>
      <c r="CQ77" s="44">
        <v>0</v>
      </c>
      <c r="CR77" s="14">
        <f t="shared" si="299"/>
        <v>0</v>
      </c>
      <c r="CS77" s="50">
        <v>10</v>
      </c>
      <c r="CT77" s="44">
        <v>0</v>
      </c>
      <c r="CU77" s="14">
        <f t="shared" si="271"/>
        <v>0</v>
      </c>
      <c r="CV77" s="50">
        <v>1</v>
      </c>
      <c r="CW77" s="35">
        <v>0</v>
      </c>
      <c r="CX77" s="14">
        <f t="shared" si="300"/>
        <v>0</v>
      </c>
      <c r="CY77" s="50">
        <v>13</v>
      </c>
      <c r="CZ77" s="44">
        <v>0</v>
      </c>
      <c r="DA77" s="14">
        <f t="shared" si="272"/>
        <v>0</v>
      </c>
      <c r="DB77" s="50">
        <f t="shared" si="273"/>
        <v>73</v>
      </c>
      <c r="DC77" s="35">
        <f t="shared" si="274"/>
        <v>0</v>
      </c>
      <c r="DD77" s="14">
        <f t="shared" si="301"/>
        <v>0</v>
      </c>
      <c r="DE77" s="50">
        <f t="shared" si="302"/>
        <v>1436</v>
      </c>
      <c r="DF77" s="44">
        <f t="shared" si="302"/>
        <v>12</v>
      </c>
      <c r="DG77" s="14">
        <f t="shared" si="303"/>
        <v>8.356545961002786E-3</v>
      </c>
      <c r="DH77" s="50">
        <f t="shared" si="275"/>
        <v>498</v>
      </c>
      <c r="DI77" s="44">
        <f t="shared" si="276"/>
        <v>25</v>
      </c>
      <c r="DJ77" s="14">
        <f t="shared" si="280"/>
        <v>5.0200803212851405E-2</v>
      </c>
      <c r="DK77" s="50">
        <f t="shared" si="304"/>
        <v>176</v>
      </c>
      <c r="DL77" s="35">
        <f t="shared" si="304"/>
        <v>11</v>
      </c>
      <c r="DM77" s="14">
        <f t="shared" si="305"/>
        <v>6.25E-2</v>
      </c>
      <c r="DN77" s="50">
        <f t="shared" si="277"/>
        <v>53</v>
      </c>
      <c r="DO77" s="44">
        <f t="shared" si="278"/>
        <v>0</v>
      </c>
      <c r="DP77" s="14">
        <f t="shared" si="279"/>
        <v>0</v>
      </c>
      <c r="DQ77" s="50">
        <f t="shared" si="306"/>
        <v>2163</v>
      </c>
      <c r="DR77" s="35">
        <f t="shared" si="306"/>
        <v>48</v>
      </c>
      <c r="DS77" s="14">
        <f t="shared" si="307"/>
        <v>2.2191400832177532E-2</v>
      </c>
      <c r="EP77" s="4"/>
      <c r="EQ77" s="4"/>
      <c r="ER77" s="4"/>
      <c r="ES77" s="4"/>
      <c r="ET77" s="4"/>
      <c r="EU77" s="4"/>
      <c r="EV77" s="4"/>
      <c r="EW77" s="4"/>
      <c r="EX77" s="4"/>
      <c r="EY77" s="4"/>
      <c r="EZ77" s="4"/>
      <c r="FA77" s="4"/>
      <c r="FB77" s="4"/>
      <c r="FC77" s="4"/>
      <c r="FD77" s="4"/>
      <c r="FE77" s="4"/>
      <c r="FF77" s="4"/>
    </row>
    <row r="78" spans="2:162" s="13" customFormat="1" ht="13.5" customHeight="1">
      <c r="B78" s="52">
        <v>73</v>
      </c>
      <c r="C78" s="34" t="s">
        <v>28</v>
      </c>
      <c r="D78" s="50">
        <v>1</v>
      </c>
      <c r="E78" s="44">
        <v>0</v>
      </c>
      <c r="F78" s="14">
        <f t="shared" si="281"/>
        <v>0</v>
      </c>
      <c r="G78" s="50">
        <v>0</v>
      </c>
      <c r="H78" s="44">
        <v>0</v>
      </c>
      <c r="I78" s="14" t="str">
        <f t="shared" si="247"/>
        <v>-</v>
      </c>
      <c r="J78" s="50">
        <v>0</v>
      </c>
      <c r="K78" s="44">
        <v>0</v>
      </c>
      <c r="L78" s="14" t="str">
        <f t="shared" si="282"/>
        <v>-</v>
      </c>
      <c r="M78" s="50">
        <v>0</v>
      </c>
      <c r="N78" s="44">
        <v>0</v>
      </c>
      <c r="O78" s="14" t="str">
        <f t="shared" si="248"/>
        <v>-</v>
      </c>
      <c r="P78" s="50">
        <f t="shared" si="249"/>
        <v>1</v>
      </c>
      <c r="Q78" s="44">
        <f t="shared" si="250"/>
        <v>0</v>
      </c>
      <c r="R78" s="14">
        <f t="shared" si="283"/>
        <v>0</v>
      </c>
      <c r="S78" s="50">
        <v>3</v>
      </c>
      <c r="T78" s="44">
        <v>0</v>
      </c>
      <c r="U78" s="14">
        <f t="shared" si="284"/>
        <v>0</v>
      </c>
      <c r="V78" s="50">
        <v>0</v>
      </c>
      <c r="W78" s="44">
        <v>0</v>
      </c>
      <c r="X78" s="14" t="str">
        <f t="shared" si="251"/>
        <v>-</v>
      </c>
      <c r="Y78" s="50">
        <v>0</v>
      </c>
      <c r="Z78" s="35">
        <v>0</v>
      </c>
      <c r="AA78" s="14" t="str">
        <f t="shared" si="285"/>
        <v>-</v>
      </c>
      <c r="AB78" s="50">
        <v>0</v>
      </c>
      <c r="AC78" s="44">
        <v>0</v>
      </c>
      <c r="AD78" s="14" t="str">
        <f t="shared" si="252"/>
        <v>-</v>
      </c>
      <c r="AE78" s="50">
        <f t="shared" si="253"/>
        <v>3</v>
      </c>
      <c r="AF78" s="35">
        <f t="shared" si="254"/>
        <v>0</v>
      </c>
      <c r="AG78" s="14">
        <f t="shared" si="286"/>
        <v>0</v>
      </c>
      <c r="AH78" s="50">
        <v>679</v>
      </c>
      <c r="AI78" s="44">
        <v>5</v>
      </c>
      <c r="AJ78" s="14">
        <f t="shared" si="287"/>
        <v>7.3637702503681884E-3</v>
      </c>
      <c r="AK78" s="50">
        <v>259</v>
      </c>
      <c r="AL78" s="44">
        <v>11</v>
      </c>
      <c r="AM78" s="14">
        <f t="shared" si="255"/>
        <v>4.2471042471042469E-2</v>
      </c>
      <c r="AN78" s="50">
        <v>107</v>
      </c>
      <c r="AO78" s="44">
        <v>6</v>
      </c>
      <c r="AP78" s="14">
        <f t="shared" si="288"/>
        <v>5.6074766355140186E-2</v>
      </c>
      <c r="AQ78" s="50">
        <v>5</v>
      </c>
      <c r="AR78" s="44">
        <v>0</v>
      </c>
      <c r="AS78" s="14">
        <f t="shared" si="256"/>
        <v>0</v>
      </c>
      <c r="AT78" s="50">
        <f t="shared" si="257"/>
        <v>1050</v>
      </c>
      <c r="AU78" s="35">
        <f t="shared" si="258"/>
        <v>22</v>
      </c>
      <c r="AV78" s="14">
        <f t="shared" si="289"/>
        <v>2.0952380952380951E-2</v>
      </c>
      <c r="AW78" s="50">
        <v>576</v>
      </c>
      <c r="AX78" s="44">
        <v>4</v>
      </c>
      <c r="AY78" s="14">
        <f t="shared" si="290"/>
        <v>6.9444444444444441E-3</v>
      </c>
      <c r="AZ78" s="50">
        <v>223</v>
      </c>
      <c r="BA78" s="44">
        <v>5</v>
      </c>
      <c r="BB78" s="14">
        <f t="shared" si="259"/>
        <v>2.2421524663677129E-2</v>
      </c>
      <c r="BC78" s="50">
        <v>71</v>
      </c>
      <c r="BD78" s="35">
        <v>6</v>
      </c>
      <c r="BE78" s="14">
        <f t="shared" si="291"/>
        <v>8.4507042253521125E-2</v>
      </c>
      <c r="BF78" s="50">
        <v>14</v>
      </c>
      <c r="BG78" s="44">
        <v>0</v>
      </c>
      <c r="BH78" s="14">
        <f t="shared" si="260"/>
        <v>0</v>
      </c>
      <c r="BI78" s="50">
        <f t="shared" si="261"/>
        <v>884</v>
      </c>
      <c r="BJ78" s="35">
        <f t="shared" si="262"/>
        <v>15</v>
      </c>
      <c r="BK78" s="14">
        <f t="shared" si="292"/>
        <v>1.6968325791855202E-2</v>
      </c>
      <c r="BL78" s="50">
        <v>416</v>
      </c>
      <c r="BM78" s="44">
        <v>2</v>
      </c>
      <c r="BN78" s="14">
        <f t="shared" si="293"/>
        <v>4.807692307692308E-3</v>
      </c>
      <c r="BO78" s="50">
        <v>111</v>
      </c>
      <c r="BP78" s="44">
        <v>2</v>
      </c>
      <c r="BQ78" s="14">
        <f t="shared" si="263"/>
        <v>1.8018018018018018E-2</v>
      </c>
      <c r="BR78" s="50">
        <v>40</v>
      </c>
      <c r="BS78" s="35">
        <v>1</v>
      </c>
      <c r="BT78" s="14">
        <f t="shared" si="294"/>
        <v>2.5000000000000001E-2</v>
      </c>
      <c r="BU78" s="50">
        <v>31</v>
      </c>
      <c r="BV78" s="44">
        <v>0</v>
      </c>
      <c r="BW78" s="14">
        <f t="shared" si="264"/>
        <v>0</v>
      </c>
      <c r="BX78" s="50">
        <f t="shared" si="265"/>
        <v>598</v>
      </c>
      <c r="BY78" s="35">
        <f t="shared" si="266"/>
        <v>5</v>
      </c>
      <c r="BZ78" s="14">
        <f t="shared" si="295"/>
        <v>8.3612040133779261E-3</v>
      </c>
      <c r="CA78" s="50">
        <v>187</v>
      </c>
      <c r="CB78" s="44">
        <v>1</v>
      </c>
      <c r="CC78" s="14">
        <f t="shared" si="296"/>
        <v>5.3475935828877002E-3</v>
      </c>
      <c r="CD78" s="50">
        <v>58</v>
      </c>
      <c r="CE78" s="44">
        <v>0</v>
      </c>
      <c r="CF78" s="14">
        <f t="shared" si="267"/>
        <v>0</v>
      </c>
      <c r="CG78" s="50">
        <v>8</v>
      </c>
      <c r="CH78" s="35">
        <v>0</v>
      </c>
      <c r="CI78" s="14">
        <f t="shared" si="297"/>
        <v>0</v>
      </c>
      <c r="CJ78" s="50">
        <v>20</v>
      </c>
      <c r="CK78" s="44">
        <v>0</v>
      </c>
      <c r="CL78" s="14">
        <f t="shared" si="268"/>
        <v>0</v>
      </c>
      <c r="CM78" s="50">
        <f t="shared" si="269"/>
        <v>273</v>
      </c>
      <c r="CN78" s="35">
        <f t="shared" si="270"/>
        <v>1</v>
      </c>
      <c r="CO78" s="14">
        <f t="shared" si="298"/>
        <v>3.663003663003663E-3</v>
      </c>
      <c r="CP78" s="50">
        <v>63</v>
      </c>
      <c r="CQ78" s="44">
        <v>0</v>
      </c>
      <c r="CR78" s="14">
        <f t="shared" si="299"/>
        <v>0</v>
      </c>
      <c r="CS78" s="50">
        <v>8</v>
      </c>
      <c r="CT78" s="44">
        <v>0</v>
      </c>
      <c r="CU78" s="14">
        <f t="shared" si="271"/>
        <v>0</v>
      </c>
      <c r="CV78" s="50">
        <v>1</v>
      </c>
      <c r="CW78" s="35">
        <v>0</v>
      </c>
      <c r="CX78" s="14">
        <f t="shared" si="300"/>
        <v>0</v>
      </c>
      <c r="CY78" s="50">
        <v>17</v>
      </c>
      <c r="CZ78" s="44">
        <v>0</v>
      </c>
      <c r="DA78" s="14">
        <f t="shared" si="272"/>
        <v>0</v>
      </c>
      <c r="DB78" s="50">
        <f t="shared" si="273"/>
        <v>89</v>
      </c>
      <c r="DC78" s="35">
        <f t="shared" si="274"/>
        <v>0</v>
      </c>
      <c r="DD78" s="14">
        <f t="shared" si="301"/>
        <v>0</v>
      </c>
      <c r="DE78" s="50">
        <f t="shared" si="302"/>
        <v>1925</v>
      </c>
      <c r="DF78" s="44">
        <f t="shared" si="302"/>
        <v>12</v>
      </c>
      <c r="DG78" s="14">
        <f t="shared" si="303"/>
        <v>6.2337662337662338E-3</v>
      </c>
      <c r="DH78" s="50">
        <f t="shared" si="275"/>
        <v>659</v>
      </c>
      <c r="DI78" s="44">
        <f t="shared" si="276"/>
        <v>18</v>
      </c>
      <c r="DJ78" s="14">
        <f t="shared" si="280"/>
        <v>2.7314112291350532E-2</v>
      </c>
      <c r="DK78" s="50">
        <f t="shared" si="304"/>
        <v>227</v>
      </c>
      <c r="DL78" s="35">
        <f t="shared" si="304"/>
        <v>13</v>
      </c>
      <c r="DM78" s="14">
        <f t="shared" si="305"/>
        <v>5.7268722466960353E-2</v>
      </c>
      <c r="DN78" s="50">
        <f t="shared" si="277"/>
        <v>87</v>
      </c>
      <c r="DO78" s="44">
        <f t="shared" si="278"/>
        <v>0</v>
      </c>
      <c r="DP78" s="14">
        <f t="shared" si="279"/>
        <v>0</v>
      </c>
      <c r="DQ78" s="50">
        <f t="shared" si="306"/>
        <v>2898</v>
      </c>
      <c r="DR78" s="35">
        <f t="shared" si="306"/>
        <v>43</v>
      </c>
      <c r="DS78" s="14">
        <f t="shared" si="307"/>
        <v>1.4837819185645272E-2</v>
      </c>
      <c r="EP78" s="4"/>
      <c r="EQ78" s="4"/>
      <c r="ER78" s="4"/>
      <c r="ES78" s="4"/>
      <c r="ET78" s="4"/>
      <c r="EU78" s="4"/>
      <c r="EV78" s="4"/>
      <c r="EW78" s="4"/>
      <c r="EX78" s="4"/>
      <c r="EY78" s="4"/>
      <c r="EZ78" s="4"/>
      <c r="FA78" s="4"/>
      <c r="FB78" s="4"/>
      <c r="FC78" s="4"/>
      <c r="FD78" s="4"/>
      <c r="FE78" s="4"/>
      <c r="FF78" s="4"/>
    </row>
    <row r="79" spans="2:162" s="13" customFormat="1" ht="13.5" customHeight="1" thickBot="1">
      <c r="B79" s="52">
        <v>74</v>
      </c>
      <c r="C79" s="34" t="s">
        <v>29</v>
      </c>
      <c r="D79" s="50">
        <v>0</v>
      </c>
      <c r="E79" s="44">
        <v>0</v>
      </c>
      <c r="F79" s="14" t="str">
        <f>IFERROR(E79/D79,"-")</f>
        <v>-</v>
      </c>
      <c r="G79" s="50">
        <v>0</v>
      </c>
      <c r="H79" s="44">
        <v>0</v>
      </c>
      <c r="I79" s="14" t="str">
        <f>IFERROR(H79/G79,"-")</f>
        <v>-</v>
      </c>
      <c r="J79" s="50">
        <v>0</v>
      </c>
      <c r="K79" s="44">
        <v>0</v>
      </c>
      <c r="L79" s="14" t="str">
        <f t="shared" si="282"/>
        <v>-</v>
      </c>
      <c r="M79" s="50">
        <v>0</v>
      </c>
      <c r="N79" s="44">
        <v>0</v>
      </c>
      <c r="O79" s="14" t="str">
        <f t="shared" si="248"/>
        <v>-</v>
      </c>
      <c r="P79" s="50">
        <f>SUM(D79,G79,J79,M79)</f>
        <v>0</v>
      </c>
      <c r="Q79" s="44">
        <f>SUM(E79,H79,K79,N79)</f>
        <v>0</v>
      </c>
      <c r="R79" s="14" t="str">
        <f t="shared" si="283"/>
        <v>-</v>
      </c>
      <c r="S79" s="50">
        <v>3</v>
      </c>
      <c r="T79" s="44">
        <v>0</v>
      </c>
      <c r="U79" s="14">
        <f t="shared" si="284"/>
        <v>0</v>
      </c>
      <c r="V79" s="50">
        <v>0</v>
      </c>
      <c r="W79" s="44">
        <v>0</v>
      </c>
      <c r="X79" s="14" t="str">
        <f t="shared" si="251"/>
        <v>-</v>
      </c>
      <c r="Y79" s="50">
        <v>0</v>
      </c>
      <c r="Z79" s="35">
        <v>0</v>
      </c>
      <c r="AA79" s="14" t="str">
        <f t="shared" si="285"/>
        <v>-</v>
      </c>
      <c r="AB79" s="50">
        <v>0</v>
      </c>
      <c r="AC79" s="44">
        <v>0</v>
      </c>
      <c r="AD79" s="14" t="str">
        <f t="shared" si="252"/>
        <v>-</v>
      </c>
      <c r="AE79" s="50">
        <f t="shared" si="253"/>
        <v>3</v>
      </c>
      <c r="AF79" s="35">
        <f t="shared" si="254"/>
        <v>0</v>
      </c>
      <c r="AG79" s="14">
        <f t="shared" si="286"/>
        <v>0</v>
      </c>
      <c r="AH79" s="50">
        <v>361</v>
      </c>
      <c r="AI79" s="44">
        <v>5</v>
      </c>
      <c r="AJ79" s="14">
        <f t="shared" si="287"/>
        <v>1.3850415512465374E-2</v>
      </c>
      <c r="AK79" s="50">
        <v>158</v>
      </c>
      <c r="AL79" s="44">
        <v>9</v>
      </c>
      <c r="AM79" s="14">
        <f t="shared" si="255"/>
        <v>5.6962025316455694E-2</v>
      </c>
      <c r="AN79" s="50">
        <v>40</v>
      </c>
      <c r="AO79" s="44">
        <v>6</v>
      </c>
      <c r="AP79" s="14">
        <f t="shared" si="288"/>
        <v>0.15</v>
      </c>
      <c r="AQ79" s="50">
        <v>0</v>
      </c>
      <c r="AR79" s="44">
        <v>0</v>
      </c>
      <c r="AS79" s="14" t="str">
        <f t="shared" si="256"/>
        <v>-</v>
      </c>
      <c r="AT79" s="50">
        <f t="shared" si="257"/>
        <v>559</v>
      </c>
      <c r="AU79" s="35">
        <f t="shared" si="258"/>
        <v>20</v>
      </c>
      <c r="AV79" s="14">
        <f t="shared" si="289"/>
        <v>3.5778175313059032E-2</v>
      </c>
      <c r="AW79" s="50">
        <v>239</v>
      </c>
      <c r="AX79" s="44">
        <v>0</v>
      </c>
      <c r="AY79" s="14">
        <f t="shared" si="290"/>
        <v>0</v>
      </c>
      <c r="AZ79" s="50">
        <v>121</v>
      </c>
      <c r="BA79" s="44">
        <v>6</v>
      </c>
      <c r="BB79" s="14">
        <f t="shared" si="259"/>
        <v>4.9586776859504134E-2</v>
      </c>
      <c r="BC79" s="50">
        <v>17</v>
      </c>
      <c r="BD79" s="35">
        <v>0</v>
      </c>
      <c r="BE79" s="14">
        <f t="shared" si="291"/>
        <v>0</v>
      </c>
      <c r="BF79" s="50">
        <v>7</v>
      </c>
      <c r="BG79" s="44">
        <v>0</v>
      </c>
      <c r="BH79" s="14">
        <f t="shared" si="260"/>
        <v>0</v>
      </c>
      <c r="BI79" s="50">
        <f t="shared" si="261"/>
        <v>384</v>
      </c>
      <c r="BJ79" s="35">
        <f t="shared" si="262"/>
        <v>6</v>
      </c>
      <c r="BK79" s="14">
        <f t="shared" si="292"/>
        <v>1.5625E-2</v>
      </c>
      <c r="BL79" s="50">
        <v>177</v>
      </c>
      <c r="BM79" s="44">
        <v>0</v>
      </c>
      <c r="BN79" s="14">
        <f t="shared" si="293"/>
        <v>0</v>
      </c>
      <c r="BO79" s="50">
        <v>41</v>
      </c>
      <c r="BP79" s="44">
        <v>0</v>
      </c>
      <c r="BQ79" s="14">
        <f t="shared" si="263"/>
        <v>0</v>
      </c>
      <c r="BR79" s="50">
        <v>4</v>
      </c>
      <c r="BS79" s="35">
        <v>1</v>
      </c>
      <c r="BT79" s="14">
        <f t="shared" si="294"/>
        <v>0.25</v>
      </c>
      <c r="BU79" s="50">
        <v>15</v>
      </c>
      <c r="BV79" s="44">
        <v>0</v>
      </c>
      <c r="BW79" s="14">
        <f t="shared" si="264"/>
        <v>0</v>
      </c>
      <c r="BX79" s="50">
        <f t="shared" si="265"/>
        <v>237</v>
      </c>
      <c r="BY79" s="35">
        <f t="shared" si="266"/>
        <v>1</v>
      </c>
      <c r="BZ79" s="14">
        <f t="shared" si="295"/>
        <v>4.2194092827004216E-3</v>
      </c>
      <c r="CA79" s="50">
        <v>74</v>
      </c>
      <c r="CB79" s="44">
        <v>0</v>
      </c>
      <c r="CC79" s="14">
        <f t="shared" si="296"/>
        <v>0</v>
      </c>
      <c r="CD79" s="50">
        <v>18</v>
      </c>
      <c r="CE79" s="44">
        <v>0</v>
      </c>
      <c r="CF79" s="14">
        <f t="shared" si="267"/>
        <v>0</v>
      </c>
      <c r="CG79" s="50">
        <v>3</v>
      </c>
      <c r="CH79" s="35">
        <v>0</v>
      </c>
      <c r="CI79" s="14">
        <f t="shared" si="297"/>
        <v>0</v>
      </c>
      <c r="CJ79" s="50">
        <v>7</v>
      </c>
      <c r="CK79" s="44">
        <v>0</v>
      </c>
      <c r="CL79" s="14">
        <f t="shared" si="268"/>
        <v>0</v>
      </c>
      <c r="CM79" s="50">
        <f t="shared" si="269"/>
        <v>102</v>
      </c>
      <c r="CN79" s="35">
        <f t="shared" si="270"/>
        <v>0</v>
      </c>
      <c r="CO79" s="14">
        <f t="shared" si="298"/>
        <v>0</v>
      </c>
      <c r="CP79" s="50">
        <v>26</v>
      </c>
      <c r="CQ79" s="44">
        <v>0</v>
      </c>
      <c r="CR79" s="14">
        <f t="shared" si="299"/>
        <v>0</v>
      </c>
      <c r="CS79" s="50">
        <v>2</v>
      </c>
      <c r="CT79" s="44">
        <v>0</v>
      </c>
      <c r="CU79" s="14">
        <f t="shared" si="271"/>
        <v>0</v>
      </c>
      <c r="CV79" s="50">
        <v>0</v>
      </c>
      <c r="CW79" s="35">
        <v>0</v>
      </c>
      <c r="CX79" s="14" t="str">
        <f t="shared" si="300"/>
        <v>-</v>
      </c>
      <c r="CY79" s="50">
        <v>21</v>
      </c>
      <c r="CZ79" s="44">
        <v>0</v>
      </c>
      <c r="DA79" s="14">
        <f t="shared" si="272"/>
        <v>0</v>
      </c>
      <c r="DB79" s="50">
        <f>SUM(CP79,CS79,CV79,CY79)</f>
        <v>49</v>
      </c>
      <c r="DC79" s="35">
        <f>SUM(CQ79,CT79,CW79,CZ79)</f>
        <v>0</v>
      </c>
      <c r="DD79" s="14">
        <f t="shared" si="301"/>
        <v>0</v>
      </c>
      <c r="DE79" s="50">
        <f t="shared" si="302"/>
        <v>880</v>
      </c>
      <c r="DF79" s="44">
        <f t="shared" si="302"/>
        <v>5</v>
      </c>
      <c r="DG79" s="14">
        <f t="shared" si="303"/>
        <v>5.681818181818182E-3</v>
      </c>
      <c r="DH79" s="50">
        <f>SUM(G79,V79,AK79,AZ79,BO79,CD79,CS79)</f>
        <v>340</v>
      </c>
      <c r="DI79" s="44">
        <f t="shared" si="276"/>
        <v>15</v>
      </c>
      <c r="DJ79" s="14">
        <f t="shared" si="280"/>
        <v>4.4117647058823532E-2</v>
      </c>
      <c r="DK79" s="50">
        <f t="shared" si="304"/>
        <v>64</v>
      </c>
      <c r="DL79" s="35">
        <f t="shared" si="304"/>
        <v>7</v>
      </c>
      <c r="DM79" s="14">
        <f t="shared" si="305"/>
        <v>0.109375</v>
      </c>
      <c r="DN79" s="50">
        <f t="shared" si="277"/>
        <v>50</v>
      </c>
      <c r="DO79" s="44">
        <f t="shared" si="278"/>
        <v>0</v>
      </c>
      <c r="DP79" s="14">
        <f t="shared" si="279"/>
        <v>0</v>
      </c>
      <c r="DQ79" s="50">
        <f t="shared" si="306"/>
        <v>1334</v>
      </c>
      <c r="DR79" s="35">
        <f t="shared" si="306"/>
        <v>27</v>
      </c>
      <c r="DS79" s="14">
        <f t="shared" si="307"/>
        <v>2.0239880059970013E-2</v>
      </c>
      <c r="EP79" s="4"/>
      <c r="EQ79" s="4"/>
      <c r="ER79" s="4"/>
      <c r="ES79" s="4"/>
      <c r="ET79" s="4"/>
      <c r="EU79" s="4"/>
      <c r="EV79" s="4"/>
      <c r="EW79" s="4"/>
      <c r="EX79" s="4"/>
      <c r="EY79" s="4"/>
      <c r="EZ79" s="4"/>
      <c r="FA79" s="4"/>
      <c r="FB79" s="4"/>
      <c r="FC79" s="4"/>
      <c r="FD79" s="4"/>
      <c r="FE79" s="4"/>
      <c r="FF79" s="4"/>
    </row>
    <row r="80" spans="2:162" s="13" customFormat="1" ht="13.5" customHeight="1" thickTop="1">
      <c r="B80" s="148" t="s">
        <v>0</v>
      </c>
      <c r="C80" s="149"/>
      <c r="D80" s="56">
        <f>SUM(D6,D31,D39:D79)</f>
        <v>1482</v>
      </c>
      <c r="E80" s="45">
        <f>SUM(E6,E31,E39:E79)</f>
        <v>21</v>
      </c>
      <c r="F80" s="42">
        <f>IFERROR(E80/D80,"-")</f>
        <v>1.417004048582996E-2</v>
      </c>
      <c r="G80" s="56">
        <f>SUM(G6,G31,G39:G79)</f>
        <v>144</v>
      </c>
      <c r="H80" s="45">
        <f>SUM(H6,H31,H39:H79)</f>
        <v>3</v>
      </c>
      <c r="I80" s="42">
        <f>IFERROR(H80/G80,"-")</f>
        <v>2.0833333333333332E-2</v>
      </c>
      <c r="J80" s="56">
        <f>SUM(J6,J31,J39:J79)</f>
        <v>37</v>
      </c>
      <c r="K80" s="45">
        <f>SUM(K6,K31,K39:K79)</f>
        <v>0</v>
      </c>
      <c r="L80" s="42">
        <f>IFERROR(K80/J80,"-")</f>
        <v>0</v>
      </c>
      <c r="M80" s="56">
        <f>SUM(M6,M31,M39:M79)</f>
        <v>28</v>
      </c>
      <c r="N80" s="45">
        <f>SUM(N6,N31,N39:N79)</f>
        <v>0</v>
      </c>
      <c r="O80" s="42">
        <f>IFERROR(N80/M80,"-")</f>
        <v>0</v>
      </c>
      <c r="P80" s="56">
        <f>SUM(P6,P31,P39:P79)</f>
        <v>1691</v>
      </c>
      <c r="Q80" s="45">
        <f>SUM(Q6,Q31,Q39:Q79)</f>
        <v>24</v>
      </c>
      <c r="R80" s="42">
        <f>IFERROR(Q80/P80,"-")</f>
        <v>1.4192785334121822E-2</v>
      </c>
      <c r="S80" s="56">
        <f>SUM(S6,S31,S39:S79)</f>
        <v>5267</v>
      </c>
      <c r="T80" s="45">
        <f>SUM(T6,T31,T39:T79)</f>
        <v>37</v>
      </c>
      <c r="U80" s="42">
        <f>IFERROR(T80/S80,"-")</f>
        <v>7.024871843554205E-3</v>
      </c>
      <c r="V80" s="56">
        <f>SUM(V6,V31,V39:V79)</f>
        <v>375</v>
      </c>
      <c r="W80" s="45">
        <f>SUM(W6,W31,W39:W79)</f>
        <v>9</v>
      </c>
      <c r="X80" s="42">
        <f>IFERROR(W80/V80,"-")</f>
        <v>2.4E-2</v>
      </c>
      <c r="Y80" s="56">
        <f>SUM(Y6,Y31,Y39:Y79)</f>
        <v>116</v>
      </c>
      <c r="Z80" s="41">
        <f>SUM(Z6,Z31,Z39:Z79)</f>
        <v>3</v>
      </c>
      <c r="AA80" s="42">
        <f>IFERROR(Z80/Y80,"-")</f>
        <v>2.5862068965517241E-2</v>
      </c>
      <c r="AB80" s="56">
        <f>SUM(AB6,AB31,AB39:AB79)</f>
        <v>254</v>
      </c>
      <c r="AC80" s="45">
        <f>SUM(AC6,AC31,AC39:AC79)</f>
        <v>0</v>
      </c>
      <c r="AD80" s="42">
        <f>IFERROR(AC80/AB80,"-")</f>
        <v>0</v>
      </c>
      <c r="AE80" s="56">
        <f>SUM(AE6,AE31,AE39:AE79)</f>
        <v>6012</v>
      </c>
      <c r="AF80" s="41">
        <f>SUM(AF6,AF31,AF39:AF79)</f>
        <v>49</v>
      </c>
      <c r="AG80" s="42">
        <f>IFERROR(AF80/AE80,"-")</f>
        <v>8.1503659347970728E-3</v>
      </c>
      <c r="AH80" s="56">
        <f>SUM(AH6,AH31,AH39:AH79)</f>
        <v>331489</v>
      </c>
      <c r="AI80" s="45">
        <f>SUM(AI6,AI31,AI39:AI79)</f>
        <v>2427</v>
      </c>
      <c r="AJ80" s="42">
        <f>IFERROR(AI80/AH80,"-")</f>
        <v>7.3215099143561328E-3</v>
      </c>
      <c r="AK80" s="56">
        <f>SUM(AK6,AK31,AK39:AK79)</f>
        <v>96481</v>
      </c>
      <c r="AL80" s="45">
        <f>SUM(AL6,AL31,AL39:AL79)</f>
        <v>2328</v>
      </c>
      <c r="AM80" s="42">
        <f>IFERROR(AL80/AK80,"-")</f>
        <v>2.412910313947824E-2</v>
      </c>
      <c r="AN80" s="56">
        <f>SUM(AN6,AN31,AN39:AN79)</f>
        <v>46059</v>
      </c>
      <c r="AO80" s="45">
        <f>SUM(AO6,AO31,AO39:AO79)</f>
        <v>1588</v>
      </c>
      <c r="AP80" s="42">
        <f>IFERROR(AO80/AN80,"-")</f>
        <v>3.4477517966086973E-2</v>
      </c>
      <c r="AQ80" s="56">
        <f>SUM(AQ6,AQ31,AQ39:AQ79)</f>
        <v>3632</v>
      </c>
      <c r="AR80" s="45">
        <f>SUM(AR6,AR31,AR39:AR79)</f>
        <v>6</v>
      </c>
      <c r="AS80" s="42">
        <f>IFERROR(AR80/AQ80,"-")</f>
        <v>1.6519823788546256E-3</v>
      </c>
      <c r="AT80" s="56">
        <f>SUM(AT6,AT31,AT39:AT79)</f>
        <v>477661</v>
      </c>
      <c r="AU80" s="41">
        <f>SUM(AU6,AU31,AU39:AU79)</f>
        <v>6349</v>
      </c>
      <c r="AV80" s="42">
        <f>IFERROR(AU80/AT80,"-")</f>
        <v>1.3291853427430752E-2</v>
      </c>
      <c r="AW80" s="56">
        <f>SUM(AW6,AW31,AW39:AW79)</f>
        <v>281618</v>
      </c>
      <c r="AX80" s="45">
        <f>SUM(AX6,AX31,AX39:AX79)</f>
        <v>1255</v>
      </c>
      <c r="AY80" s="42">
        <f>IFERROR(AX80/AW80,"-")</f>
        <v>4.4563912818072707E-3</v>
      </c>
      <c r="AZ80" s="56">
        <f>SUM(AZ6,AZ31,AZ39:AZ79)</f>
        <v>74757</v>
      </c>
      <c r="BA80" s="45">
        <f>SUM(BA6,BA31,BA39:BA79)</f>
        <v>1316</v>
      </c>
      <c r="BB80" s="42">
        <f>IFERROR(BA80/AZ80,"-")</f>
        <v>1.7603702663295744E-2</v>
      </c>
      <c r="BC80" s="56">
        <f>SUM(BC6,BC31,BC39:BC79)</f>
        <v>27185</v>
      </c>
      <c r="BD80" s="41">
        <f>SUM(BD6,BD31,BD39:BD79)</f>
        <v>922</v>
      </c>
      <c r="BE80" s="42">
        <f>IFERROR(BD80/BC80,"-")</f>
        <v>3.3915762368953467E-2</v>
      </c>
      <c r="BF80" s="56">
        <f>SUM(BF6,BF31,BF39:BF79)</f>
        <v>8390</v>
      </c>
      <c r="BG80" s="45">
        <f>SUM(BG6,BG31,BG39:BG79)</f>
        <v>4</v>
      </c>
      <c r="BH80" s="42">
        <f>IFERROR(BG80/BF80,"-")</f>
        <v>4.7675804529201431E-4</v>
      </c>
      <c r="BI80" s="56">
        <f>SUM(BI6,BI31,BI39:BI79)</f>
        <v>391950</v>
      </c>
      <c r="BJ80" s="41">
        <f>SUM(BJ6,BJ31,BJ39:BJ79)</f>
        <v>3497</v>
      </c>
      <c r="BK80" s="42">
        <f>IFERROR(BJ80/BI80,"-")</f>
        <v>8.9220563847429522E-3</v>
      </c>
      <c r="BL80" s="56">
        <f>SUM(BL6,BL31,BL39:BL79)</f>
        <v>178083</v>
      </c>
      <c r="BM80" s="45">
        <f>SUM(BM6,BM31,BM39:BM79)</f>
        <v>315</v>
      </c>
      <c r="BN80" s="42">
        <f>IFERROR(BM80/BL80,"-")</f>
        <v>1.768838126042351E-3</v>
      </c>
      <c r="BO80" s="56">
        <f>SUM(BO6,BO31,BO39:BO79)</f>
        <v>44633</v>
      </c>
      <c r="BP80" s="45">
        <f>SUM(BP6,BP31,BP39:BP79)</f>
        <v>359</v>
      </c>
      <c r="BQ80" s="42">
        <f>IFERROR(BP80/BO80,"-")</f>
        <v>8.0433759774158134E-3</v>
      </c>
      <c r="BR80" s="56">
        <f>SUM(BR6,BR31,BR39:BR79)</f>
        <v>14041</v>
      </c>
      <c r="BS80" s="41">
        <f>SUM(BS6,BS31,BS39:BS79)</f>
        <v>266</v>
      </c>
      <c r="BT80" s="42">
        <f>IFERROR(BS80/BR80,"-")</f>
        <v>1.8944519621109608E-2</v>
      </c>
      <c r="BU80" s="56">
        <f>SUM(BU6,BU31,BU39:BU79)</f>
        <v>9939</v>
      </c>
      <c r="BV80" s="45">
        <f>SUM(BV6,BV31,BV39:BV79)</f>
        <v>1</v>
      </c>
      <c r="BW80" s="42">
        <f>IFERROR(BV80/BU80,"-")</f>
        <v>1.0061374383740819E-4</v>
      </c>
      <c r="BX80" s="56">
        <f>SUM(BX6,BX31,BX39:BX79)</f>
        <v>246696</v>
      </c>
      <c r="BY80" s="41">
        <f>SUM(BY6,BY31,BY39:BY79)</f>
        <v>941</v>
      </c>
      <c r="BZ80" s="42">
        <f>IFERROR(BY80/BX80,"-")</f>
        <v>3.8144112592016083E-3</v>
      </c>
      <c r="CA80" s="56">
        <f>SUM(CA6,CA31,CA39:CA79)</f>
        <v>77387</v>
      </c>
      <c r="CB80" s="45">
        <f>SUM(CB6,CB31,CB39:CB79)</f>
        <v>28</v>
      </c>
      <c r="CC80" s="42">
        <f>IFERROR(CB80/CA80,"-")</f>
        <v>3.6181787638750695E-4</v>
      </c>
      <c r="CD80" s="56">
        <f>SUM(CD6,CD31,CD39:CD79)</f>
        <v>17765</v>
      </c>
      <c r="CE80" s="45">
        <f>SUM(CE6,CE31,CE39:CE79)</f>
        <v>33</v>
      </c>
      <c r="CF80" s="42">
        <f>IFERROR(CE80/CD80,"-")</f>
        <v>1.8575851393188853E-3</v>
      </c>
      <c r="CG80" s="56">
        <f>SUM(CG6,CG31,CG39:CG79)</f>
        <v>5491</v>
      </c>
      <c r="CH80" s="41">
        <f>SUM(CH6,CH31,CH39:CH79)</f>
        <v>33</v>
      </c>
      <c r="CI80" s="42">
        <f>IFERROR(CH80/CG80,"-")</f>
        <v>6.0098342742669827E-3</v>
      </c>
      <c r="CJ80" s="56">
        <f>SUM(CJ6,CJ31,CJ39:CJ79)</f>
        <v>9565</v>
      </c>
      <c r="CK80" s="45">
        <f>SUM(CK6,CK31,CK39:CK79)</f>
        <v>3</v>
      </c>
      <c r="CL80" s="42">
        <f>IFERROR(CK80/CJ80,"-")</f>
        <v>3.136434918975431E-4</v>
      </c>
      <c r="CM80" s="56">
        <f>SUM(CM6,CM31,CM39:CM79)</f>
        <v>110208</v>
      </c>
      <c r="CN80" s="41">
        <f>SUM(CN6,CN31,CN39:CN79)</f>
        <v>97</v>
      </c>
      <c r="CO80" s="42">
        <f>IFERROR(CN80/CM80,"-")</f>
        <v>8.8015389082462257E-4</v>
      </c>
      <c r="CP80" s="56">
        <f>SUM(CP6,CP31,CP39:CP79)</f>
        <v>24219</v>
      </c>
      <c r="CQ80" s="45">
        <f>SUM(CQ6,CQ31,CQ39:CQ79)</f>
        <v>4</v>
      </c>
      <c r="CR80" s="42">
        <f>IFERROR(CQ80/CP80,"-")</f>
        <v>1.6515958544944051E-4</v>
      </c>
      <c r="CS80" s="56">
        <f>SUM(CS6,CS31,CS39:CS79)</f>
        <v>4096</v>
      </c>
      <c r="CT80" s="45">
        <f>SUM(CT6,CT31,CT39:CT79)</f>
        <v>1</v>
      </c>
      <c r="CU80" s="42">
        <f>IFERROR(CT80/CS80,"-")</f>
        <v>2.44140625E-4</v>
      </c>
      <c r="CV80" s="56">
        <f>SUM(CV6,CV31,CV39:CV79)</f>
        <v>1498</v>
      </c>
      <c r="CW80" s="41">
        <f>SUM(CW6,CW31,CW39:CW79)</f>
        <v>3</v>
      </c>
      <c r="CX80" s="42">
        <f>IFERROR(CW80/CV80,"-")</f>
        <v>2.0026702269692926E-3</v>
      </c>
      <c r="CY80" s="56">
        <f>SUM(CY6,CY31,CY39:CY79)</f>
        <v>7658</v>
      </c>
      <c r="CZ80" s="45">
        <f>SUM(CZ6,CZ31,CZ39:CZ79)</f>
        <v>0</v>
      </c>
      <c r="DA80" s="42">
        <f>IFERROR(CZ80/CY80,"-")</f>
        <v>0</v>
      </c>
      <c r="DB80" s="56">
        <f>SUM(DB6,DB31,DB39:DB79)</f>
        <v>37471</v>
      </c>
      <c r="DC80" s="41">
        <f>SUM(DC6,DC31,DC39:DC79)</f>
        <v>8</v>
      </c>
      <c r="DD80" s="42">
        <f>IFERROR(DC80/DB80,"-")</f>
        <v>2.1349843879266633E-4</v>
      </c>
      <c r="DE80" s="56">
        <f>SUM(DE6,DE31,DE39:DE79)</f>
        <v>899545</v>
      </c>
      <c r="DF80" s="41">
        <f>SUM(DF6,DF31,DF39:DF79)</f>
        <v>4087</v>
      </c>
      <c r="DG80" s="42">
        <f>IFERROR(DF80/DE80,"-")</f>
        <v>4.5434080562951271E-3</v>
      </c>
      <c r="DH80" s="56">
        <f>SUM(DH6,DH31,DH39:DH79)</f>
        <v>238251</v>
      </c>
      <c r="DI80" s="41">
        <f>SUM(DI6,DI31,DI39:DI79)</f>
        <v>4049</v>
      </c>
      <c r="DJ80" s="42">
        <f>IFERROR(DI80/DH80,"-")</f>
        <v>1.6994682078983928E-2</v>
      </c>
      <c r="DK80" s="56">
        <f>SUM(DK6,DK31,DK39:DK79)</f>
        <v>94427</v>
      </c>
      <c r="DL80" s="41">
        <f>SUM(DL6,DL31,DL39:DL79)</f>
        <v>2815</v>
      </c>
      <c r="DM80" s="42">
        <f>IFERROR(DL80/DK80,"-")</f>
        <v>2.9811388691793662E-2</v>
      </c>
      <c r="DN80" s="56">
        <f>SUM(DN6,DN31,DN39:DN79)</f>
        <v>39466</v>
      </c>
      <c r="DO80" s="45">
        <f>SUM(DO6,DO31,DO39:DO79)</f>
        <v>14</v>
      </c>
      <c r="DP80" s="42">
        <f>IFERROR(DO80/DN80,"-")</f>
        <v>3.5473572188719402E-4</v>
      </c>
      <c r="DQ80" s="56">
        <f>SUM(DQ6,DQ31,DQ39:DQ79)</f>
        <v>1271689</v>
      </c>
      <c r="DR80" s="41">
        <f>SUM(DR6,DR31,DR39:DR79)</f>
        <v>10965</v>
      </c>
      <c r="DS80" s="42">
        <f>IFERROR(DR80/DQ80,"-")</f>
        <v>8.6223911663936698E-3</v>
      </c>
      <c r="EP80" s="4"/>
      <c r="EQ80" s="4"/>
      <c r="ER80" s="4"/>
      <c r="ES80" s="4"/>
      <c r="ET80" s="4"/>
      <c r="EU80" s="4"/>
      <c r="EV80" s="4"/>
      <c r="EW80" s="4"/>
      <c r="EX80" s="4"/>
      <c r="EY80" s="4"/>
      <c r="EZ80" s="4"/>
      <c r="FA80" s="4"/>
      <c r="FB80" s="4"/>
      <c r="FC80" s="4"/>
      <c r="FD80" s="4"/>
      <c r="FE80" s="4"/>
      <c r="FF80" s="4"/>
    </row>
    <row r="81" spans="2:163" s="13" customFormat="1">
      <c r="B81" s="15"/>
      <c r="EP81" s="4"/>
      <c r="EQ81" s="4"/>
      <c r="ER81" s="4"/>
      <c r="ES81" s="4"/>
      <c r="ET81" s="4"/>
      <c r="EU81" s="4"/>
      <c r="EV81" s="4"/>
      <c r="EW81" s="4"/>
      <c r="EX81" s="4"/>
      <c r="EY81" s="4"/>
      <c r="EZ81" s="4"/>
      <c r="FA81" s="4"/>
      <c r="FB81" s="4"/>
      <c r="FC81" s="4"/>
      <c r="FD81" s="4"/>
      <c r="FE81" s="4"/>
      <c r="FF81" s="4"/>
    </row>
    <row r="82" spans="2:163" s="13" customFormat="1">
      <c r="EP82" s="4"/>
      <c r="EQ82" s="4"/>
      <c r="ER82" s="4"/>
      <c r="ES82" s="4"/>
      <c r="ET82" s="4"/>
      <c r="EU82" s="4"/>
      <c r="EV82" s="4"/>
      <c r="EW82" s="4"/>
      <c r="EX82" s="4"/>
      <c r="EY82" s="4"/>
      <c r="EZ82" s="4"/>
      <c r="FA82" s="4"/>
      <c r="FB82" s="4"/>
      <c r="FC82" s="4"/>
      <c r="FD82" s="4"/>
      <c r="FE82" s="4"/>
      <c r="FF82" s="4"/>
    </row>
    <row r="83" spans="2:163" s="13" customFormat="1">
      <c r="DU83" s="48" t="s">
        <v>197</v>
      </c>
      <c r="EP83" s="4"/>
      <c r="EQ83" s="4"/>
      <c r="ER83" s="4"/>
      <c r="ES83" s="4"/>
      <c r="ET83" s="4"/>
      <c r="EU83" s="4"/>
      <c r="EV83" s="4"/>
      <c r="EW83" s="4"/>
      <c r="EX83" s="4"/>
      <c r="EY83" s="4"/>
      <c r="EZ83" s="4"/>
      <c r="FA83" s="4"/>
      <c r="FB83" s="4"/>
      <c r="FC83" s="4"/>
      <c r="FD83" s="4"/>
      <c r="FE83" s="4"/>
      <c r="FF83" s="4"/>
    </row>
    <row r="84" spans="2:163" s="13" customFormat="1">
      <c r="DU84" s="119"/>
      <c r="DV84" s="142" t="s">
        <v>141</v>
      </c>
      <c r="DW84" s="129" t="s">
        <v>57</v>
      </c>
      <c r="DX84" s="143"/>
      <c r="DY84" s="143"/>
      <c r="DZ84" s="143"/>
      <c r="EA84" s="143"/>
      <c r="EB84" s="143"/>
      <c r="EC84" s="143"/>
      <c r="ED84" s="143"/>
      <c r="EE84" s="143"/>
      <c r="EF84" s="143"/>
      <c r="EG84" s="143"/>
      <c r="EH84" s="130"/>
      <c r="EP84" s="4"/>
      <c r="EQ84" s="4"/>
      <c r="ER84" s="4"/>
      <c r="ES84" s="4"/>
      <c r="ET84" s="4"/>
      <c r="EU84" s="4"/>
      <c r="EV84" s="4"/>
      <c r="EW84" s="4"/>
      <c r="EX84" s="4"/>
      <c r="EY84" s="4"/>
      <c r="EZ84" s="4"/>
      <c r="FA84" s="4"/>
      <c r="FB84" s="4"/>
      <c r="FC84" s="4"/>
      <c r="FD84" s="4"/>
      <c r="FE84" s="4"/>
      <c r="FF84" s="4"/>
      <c r="FG84" s="4"/>
    </row>
    <row r="85" spans="2:163">
      <c r="DU85" s="119"/>
      <c r="DV85" s="142"/>
      <c r="DW85" s="129" t="s">
        <v>144</v>
      </c>
      <c r="DX85" s="143"/>
      <c r="DY85" s="130"/>
      <c r="DZ85" s="129" t="s">
        <v>145</v>
      </c>
      <c r="EA85" s="143"/>
      <c r="EB85" s="130"/>
      <c r="EC85" s="129" t="s">
        <v>160</v>
      </c>
      <c r="ED85" s="143"/>
      <c r="EE85" s="130"/>
      <c r="EF85" s="129" t="s">
        <v>67</v>
      </c>
      <c r="EG85" s="143"/>
      <c r="EH85" s="130"/>
    </row>
    <row r="86" spans="2:163" ht="21">
      <c r="DU86" s="119"/>
      <c r="DV86" s="142"/>
      <c r="DW86" s="101" t="s">
        <v>164</v>
      </c>
      <c r="DX86" s="101" t="s">
        <v>165</v>
      </c>
      <c r="DY86" s="101" t="s">
        <v>166</v>
      </c>
      <c r="DZ86" s="101" t="s">
        <v>164</v>
      </c>
      <c r="EA86" s="101" t="s">
        <v>165</v>
      </c>
      <c r="EB86" s="101" t="s">
        <v>166</v>
      </c>
      <c r="EC86" s="101" t="s">
        <v>164</v>
      </c>
      <c r="ED86" s="101" t="s">
        <v>165</v>
      </c>
      <c r="EE86" s="101" t="s">
        <v>166</v>
      </c>
      <c r="EF86" s="101" t="s">
        <v>164</v>
      </c>
      <c r="EG86" s="101" t="s">
        <v>165</v>
      </c>
      <c r="EH86" s="101" t="s">
        <v>166</v>
      </c>
    </row>
    <row r="87" spans="2:163">
      <c r="DU87" s="93">
        <v>1</v>
      </c>
      <c r="DV87" s="12" t="s">
        <v>50</v>
      </c>
      <c r="DW87" s="62">
        <v>296570</v>
      </c>
      <c r="DX87" s="62">
        <v>881</v>
      </c>
      <c r="DY87" s="57">
        <v>2.9706308797248543E-3</v>
      </c>
      <c r="DZ87" s="62">
        <v>20984</v>
      </c>
      <c r="EA87" s="62">
        <v>309</v>
      </c>
      <c r="EB87" s="57">
        <v>1.4725505146778497E-2</v>
      </c>
      <c r="EC87" s="62">
        <v>14643</v>
      </c>
      <c r="ED87" s="62">
        <v>2</v>
      </c>
      <c r="EE87" s="57">
        <v>1.3658403332650413E-4</v>
      </c>
      <c r="EF87" s="62">
        <v>332197</v>
      </c>
      <c r="EG87" s="62">
        <v>1192</v>
      </c>
      <c r="EH87" s="57">
        <v>3.588232283855664E-3</v>
      </c>
    </row>
    <row r="88" spans="2:163">
      <c r="DU88" s="93">
        <v>2</v>
      </c>
      <c r="DV88" s="12" t="s">
        <v>106</v>
      </c>
      <c r="DW88" s="62">
        <v>10768</v>
      </c>
      <c r="DX88" s="62">
        <v>45</v>
      </c>
      <c r="DY88" s="57">
        <v>4.1790490341753342E-3</v>
      </c>
      <c r="DZ88" s="62">
        <v>822</v>
      </c>
      <c r="EA88" s="62">
        <v>11</v>
      </c>
      <c r="EB88" s="57">
        <v>1.3381995133819951E-2</v>
      </c>
      <c r="EC88" s="62">
        <v>463</v>
      </c>
      <c r="ED88" s="62">
        <v>0</v>
      </c>
      <c r="EE88" s="57">
        <v>0</v>
      </c>
      <c r="EF88" s="62">
        <v>12053</v>
      </c>
      <c r="EG88" s="62">
        <v>56</v>
      </c>
      <c r="EH88" s="57">
        <v>4.6461461876711194E-3</v>
      </c>
    </row>
    <row r="89" spans="2:163">
      <c r="DU89" s="93">
        <v>3</v>
      </c>
      <c r="DV89" s="12" t="s">
        <v>107</v>
      </c>
      <c r="DW89" s="62">
        <v>6829</v>
      </c>
      <c r="DX89" s="62">
        <v>15</v>
      </c>
      <c r="DY89" s="57">
        <v>2.196514863083907E-3</v>
      </c>
      <c r="DZ89" s="62">
        <v>599</v>
      </c>
      <c r="EA89" s="62">
        <v>6</v>
      </c>
      <c r="EB89" s="57">
        <v>1.001669449081803E-2</v>
      </c>
      <c r="EC89" s="62">
        <v>317</v>
      </c>
      <c r="ED89" s="62">
        <v>1</v>
      </c>
      <c r="EE89" s="57">
        <v>3.1545741324921135E-3</v>
      </c>
      <c r="EF89" s="62">
        <v>7745</v>
      </c>
      <c r="EG89" s="62">
        <v>22</v>
      </c>
      <c r="EH89" s="57">
        <v>2.8405422853453842E-3</v>
      </c>
    </row>
    <row r="90" spans="2:163">
      <c r="DU90" s="93">
        <v>4</v>
      </c>
      <c r="DV90" s="12" t="s">
        <v>108</v>
      </c>
      <c r="DW90" s="62">
        <v>8116</v>
      </c>
      <c r="DX90" s="62">
        <v>16</v>
      </c>
      <c r="DY90" s="57">
        <v>1.9714144898965009E-3</v>
      </c>
      <c r="DZ90" s="62">
        <v>333</v>
      </c>
      <c r="EA90" s="62">
        <v>3</v>
      </c>
      <c r="EB90" s="57">
        <v>9.0090090090090089E-3</v>
      </c>
      <c r="EC90" s="62">
        <v>362</v>
      </c>
      <c r="ED90" s="62">
        <v>0</v>
      </c>
      <c r="EE90" s="57">
        <v>0</v>
      </c>
      <c r="EF90" s="62">
        <v>8811</v>
      </c>
      <c r="EG90" s="62">
        <v>19</v>
      </c>
      <c r="EH90" s="57">
        <v>2.1563954148223811E-3</v>
      </c>
    </row>
    <row r="91" spans="2:163">
      <c r="DU91" s="93">
        <v>5</v>
      </c>
      <c r="DV91" s="12" t="s">
        <v>109</v>
      </c>
      <c r="DW91" s="62">
        <v>6318</v>
      </c>
      <c r="DX91" s="62">
        <v>36</v>
      </c>
      <c r="DY91" s="57">
        <v>5.6980056980056983E-3</v>
      </c>
      <c r="DZ91" s="62">
        <v>890</v>
      </c>
      <c r="EA91" s="62">
        <v>4</v>
      </c>
      <c r="EB91" s="57">
        <v>4.4943820224719105E-3</v>
      </c>
      <c r="EC91" s="62">
        <v>330</v>
      </c>
      <c r="ED91" s="62">
        <v>0</v>
      </c>
      <c r="EE91" s="57">
        <v>0</v>
      </c>
      <c r="EF91" s="62">
        <v>7538</v>
      </c>
      <c r="EG91" s="62">
        <v>40</v>
      </c>
      <c r="EH91" s="57">
        <v>5.3064473335102148E-3</v>
      </c>
    </row>
    <row r="92" spans="2:163">
      <c r="DU92" s="93">
        <v>6</v>
      </c>
      <c r="DV92" s="12" t="s">
        <v>110</v>
      </c>
      <c r="DW92" s="62">
        <v>9864</v>
      </c>
      <c r="DX92" s="62">
        <v>33</v>
      </c>
      <c r="DY92" s="57">
        <v>3.3454987834549877E-3</v>
      </c>
      <c r="DZ92" s="62">
        <v>574</v>
      </c>
      <c r="EA92" s="62">
        <v>9</v>
      </c>
      <c r="EB92" s="57">
        <v>1.5679442508710801E-2</v>
      </c>
      <c r="EC92" s="62">
        <v>395</v>
      </c>
      <c r="ED92" s="62">
        <v>0</v>
      </c>
      <c r="EE92" s="57">
        <v>0</v>
      </c>
      <c r="EF92" s="62">
        <v>10833</v>
      </c>
      <c r="EG92" s="62">
        <v>42</v>
      </c>
      <c r="EH92" s="57">
        <v>3.8770423705344779E-3</v>
      </c>
    </row>
    <row r="93" spans="2:163">
      <c r="DU93" s="93">
        <v>7</v>
      </c>
      <c r="DV93" s="12" t="s">
        <v>111</v>
      </c>
      <c r="DW93" s="62">
        <v>8939</v>
      </c>
      <c r="DX93" s="62">
        <v>19</v>
      </c>
      <c r="DY93" s="57">
        <v>2.1255173956818436E-3</v>
      </c>
      <c r="DZ93" s="62">
        <v>416</v>
      </c>
      <c r="EA93" s="62">
        <v>2</v>
      </c>
      <c r="EB93" s="57">
        <v>4.807692307692308E-3</v>
      </c>
      <c r="EC93" s="62">
        <v>366</v>
      </c>
      <c r="ED93" s="62">
        <v>0</v>
      </c>
      <c r="EE93" s="57">
        <v>0</v>
      </c>
      <c r="EF93" s="62">
        <v>9721</v>
      </c>
      <c r="EG93" s="62">
        <v>21</v>
      </c>
      <c r="EH93" s="57">
        <v>2.1602715769982513E-3</v>
      </c>
    </row>
    <row r="94" spans="2:163">
      <c r="DU94" s="93">
        <v>8</v>
      </c>
      <c r="DV94" s="12" t="s">
        <v>51</v>
      </c>
      <c r="DW94" s="62">
        <v>6291</v>
      </c>
      <c r="DX94" s="62">
        <v>21</v>
      </c>
      <c r="DY94" s="57">
        <v>3.3381020505484026E-3</v>
      </c>
      <c r="DZ94" s="62">
        <v>947</v>
      </c>
      <c r="EA94" s="62">
        <v>18</v>
      </c>
      <c r="EB94" s="57">
        <v>1.9007391763463569E-2</v>
      </c>
      <c r="EC94" s="62">
        <v>333</v>
      </c>
      <c r="ED94" s="62">
        <v>1</v>
      </c>
      <c r="EE94" s="57">
        <v>3.003003003003003E-3</v>
      </c>
      <c r="EF94" s="62">
        <v>7571</v>
      </c>
      <c r="EG94" s="62">
        <v>40</v>
      </c>
      <c r="EH94" s="57">
        <v>5.2833179236560562E-3</v>
      </c>
    </row>
    <row r="95" spans="2:163">
      <c r="DU95" s="93">
        <v>9</v>
      </c>
      <c r="DV95" s="12" t="s">
        <v>112</v>
      </c>
      <c r="DW95" s="62">
        <v>4065</v>
      </c>
      <c r="DX95" s="62">
        <v>8</v>
      </c>
      <c r="DY95" s="57">
        <v>1.9680196801968018E-3</v>
      </c>
      <c r="DZ95" s="62">
        <v>445</v>
      </c>
      <c r="EA95" s="62">
        <v>8</v>
      </c>
      <c r="EB95" s="57">
        <v>1.7977528089887642E-2</v>
      </c>
      <c r="EC95" s="62">
        <v>336</v>
      </c>
      <c r="ED95" s="62">
        <v>0</v>
      </c>
      <c r="EE95" s="57">
        <v>0</v>
      </c>
      <c r="EF95" s="62">
        <v>4846</v>
      </c>
      <c r="EG95" s="62">
        <v>16</v>
      </c>
      <c r="EH95" s="57">
        <v>3.3016921172100704E-3</v>
      </c>
    </row>
    <row r="96" spans="2:163">
      <c r="DU96" s="93">
        <v>10</v>
      </c>
      <c r="DV96" s="12" t="s">
        <v>52</v>
      </c>
      <c r="DW96" s="62">
        <v>10967</v>
      </c>
      <c r="DX96" s="62">
        <v>11</v>
      </c>
      <c r="DY96" s="57">
        <v>1.0030090270812437E-3</v>
      </c>
      <c r="DZ96" s="62">
        <v>581</v>
      </c>
      <c r="EA96" s="62">
        <v>5</v>
      </c>
      <c r="EB96" s="57">
        <v>8.6058519793459545E-3</v>
      </c>
      <c r="EC96" s="62">
        <v>424</v>
      </c>
      <c r="ED96" s="62">
        <v>0</v>
      </c>
      <c r="EE96" s="57">
        <v>0</v>
      </c>
      <c r="EF96" s="62">
        <v>11972</v>
      </c>
      <c r="EG96" s="62">
        <v>16</v>
      </c>
      <c r="EH96" s="57">
        <v>1.3364517206815904E-3</v>
      </c>
    </row>
    <row r="97" spans="125:138">
      <c r="DU97" s="93">
        <v>11</v>
      </c>
      <c r="DV97" s="12" t="s">
        <v>53</v>
      </c>
      <c r="DW97" s="62">
        <v>18446</v>
      </c>
      <c r="DX97" s="62">
        <v>72</v>
      </c>
      <c r="DY97" s="57">
        <v>3.9032852650981243E-3</v>
      </c>
      <c r="DZ97" s="62">
        <v>1045</v>
      </c>
      <c r="EA97" s="62">
        <v>25</v>
      </c>
      <c r="EB97" s="57">
        <v>2.3923444976076555E-2</v>
      </c>
      <c r="EC97" s="62">
        <v>805</v>
      </c>
      <c r="ED97" s="62">
        <v>0</v>
      </c>
      <c r="EE97" s="57">
        <v>0</v>
      </c>
      <c r="EF97" s="62">
        <v>20296</v>
      </c>
      <c r="EG97" s="62">
        <v>97</v>
      </c>
      <c r="EH97" s="57">
        <v>4.7792668506109574E-3</v>
      </c>
    </row>
    <row r="98" spans="125:138">
      <c r="DU98" s="93">
        <v>12</v>
      </c>
      <c r="DV98" s="12" t="s">
        <v>113</v>
      </c>
      <c r="DW98" s="62">
        <v>9291</v>
      </c>
      <c r="DX98" s="62">
        <v>47</v>
      </c>
      <c r="DY98" s="57">
        <v>5.0586589172317295E-3</v>
      </c>
      <c r="DZ98" s="62">
        <v>635</v>
      </c>
      <c r="EA98" s="62">
        <v>10</v>
      </c>
      <c r="EB98" s="57">
        <v>1.5748031496062992E-2</v>
      </c>
      <c r="EC98" s="62">
        <v>510</v>
      </c>
      <c r="ED98" s="62">
        <v>0</v>
      </c>
      <c r="EE98" s="57">
        <v>0</v>
      </c>
      <c r="EF98" s="62">
        <v>10436</v>
      </c>
      <c r="EG98" s="62">
        <v>57</v>
      </c>
      <c r="EH98" s="57">
        <v>5.4618627826753547E-3</v>
      </c>
    </row>
    <row r="99" spans="125:138">
      <c r="DU99" s="93">
        <v>13</v>
      </c>
      <c r="DV99" s="12" t="s">
        <v>114</v>
      </c>
      <c r="DW99" s="62">
        <v>16229</v>
      </c>
      <c r="DX99" s="62">
        <v>22</v>
      </c>
      <c r="DY99" s="57">
        <v>1.3555980035738493E-3</v>
      </c>
      <c r="DZ99" s="62">
        <v>932</v>
      </c>
      <c r="EA99" s="62">
        <v>12</v>
      </c>
      <c r="EB99" s="57">
        <v>1.2875536480686695E-2</v>
      </c>
      <c r="EC99" s="62">
        <v>757</v>
      </c>
      <c r="ED99" s="62">
        <v>0</v>
      </c>
      <c r="EE99" s="57">
        <v>0</v>
      </c>
      <c r="EF99" s="62">
        <v>17918</v>
      </c>
      <c r="EG99" s="62">
        <v>34</v>
      </c>
      <c r="EH99" s="57">
        <v>1.8975332068311196E-3</v>
      </c>
    </row>
    <row r="100" spans="125:138">
      <c r="DU100" s="93">
        <v>14</v>
      </c>
      <c r="DV100" s="12" t="s">
        <v>115</v>
      </c>
      <c r="DW100" s="62">
        <v>12356</v>
      </c>
      <c r="DX100" s="62">
        <v>40</v>
      </c>
      <c r="DY100" s="57">
        <v>3.2372936225315637E-3</v>
      </c>
      <c r="DZ100" s="62">
        <v>828</v>
      </c>
      <c r="EA100" s="62">
        <v>16</v>
      </c>
      <c r="EB100" s="57">
        <v>1.932367149758454E-2</v>
      </c>
      <c r="EC100" s="62">
        <v>578</v>
      </c>
      <c r="ED100" s="62">
        <v>0</v>
      </c>
      <c r="EE100" s="57">
        <v>0</v>
      </c>
      <c r="EF100" s="62">
        <v>13762</v>
      </c>
      <c r="EG100" s="62">
        <v>56</v>
      </c>
      <c r="EH100" s="57">
        <v>4.0691759918616479E-3</v>
      </c>
    </row>
    <row r="101" spans="125:138">
      <c r="DU101" s="93">
        <v>15</v>
      </c>
      <c r="DV101" s="12" t="s">
        <v>116</v>
      </c>
      <c r="DW101" s="62">
        <v>20304</v>
      </c>
      <c r="DX101" s="62">
        <v>82</v>
      </c>
      <c r="DY101" s="57">
        <v>4.0386130811662724E-3</v>
      </c>
      <c r="DZ101" s="62">
        <v>1059</v>
      </c>
      <c r="EA101" s="62">
        <v>19</v>
      </c>
      <c r="EB101" s="57">
        <v>1.794145420207743E-2</v>
      </c>
      <c r="EC101" s="62">
        <v>884</v>
      </c>
      <c r="ED101" s="62">
        <v>0</v>
      </c>
      <c r="EE101" s="57">
        <v>0</v>
      </c>
      <c r="EF101" s="62">
        <v>22247</v>
      </c>
      <c r="EG101" s="62">
        <v>101</v>
      </c>
      <c r="EH101" s="57">
        <v>4.5399379691643815E-3</v>
      </c>
    </row>
    <row r="102" spans="125:138">
      <c r="DU102" s="93">
        <v>16</v>
      </c>
      <c r="DV102" s="12" t="s">
        <v>54</v>
      </c>
      <c r="DW102" s="62">
        <v>12600</v>
      </c>
      <c r="DX102" s="62">
        <v>49</v>
      </c>
      <c r="DY102" s="57">
        <v>3.8888888888888888E-3</v>
      </c>
      <c r="DZ102" s="62">
        <v>1352</v>
      </c>
      <c r="EA102" s="62">
        <v>30</v>
      </c>
      <c r="EB102" s="57">
        <v>2.2189349112426034E-2</v>
      </c>
      <c r="EC102" s="62">
        <v>713</v>
      </c>
      <c r="ED102" s="62">
        <v>0</v>
      </c>
      <c r="EE102" s="57">
        <v>0</v>
      </c>
      <c r="EF102" s="62">
        <v>14665</v>
      </c>
      <c r="EG102" s="62">
        <v>79</v>
      </c>
      <c r="EH102" s="57">
        <v>5.3869757927037165E-3</v>
      </c>
    </row>
    <row r="103" spans="125:138">
      <c r="DU103" s="93">
        <v>17</v>
      </c>
      <c r="DV103" s="12" t="s">
        <v>117</v>
      </c>
      <c r="DW103" s="62">
        <v>18580</v>
      </c>
      <c r="DX103" s="62">
        <v>57</v>
      </c>
      <c r="DY103" s="57">
        <v>3.0678148546824545E-3</v>
      </c>
      <c r="DZ103" s="62">
        <v>1254</v>
      </c>
      <c r="EA103" s="62">
        <v>16</v>
      </c>
      <c r="EB103" s="57">
        <v>1.2759170653907496E-2</v>
      </c>
      <c r="EC103" s="62">
        <v>997</v>
      </c>
      <c r="ED103" s="62">
        <v>0</v>
      </c>
      <c r="EE103" s="57">
        <v>0</v>
      </c>
      <c r="EF103" s="62">
        <v>20831</v>
      </c>
      <c r="EG103" s="62">
        <v>73</v>
      </c>
      <c r="EH103" s="57">
        <v>3.5043924919590996E-3</v>
      </c>
    </row>
    <row r="104" spans="125:138">
      <c r="DU104" s="93">
        <v>18</v>
      </c>
      <c r="DV104" s="12" t="s">
        <v>55</v>
      </c>
      <c r="DW104" s="62">
        <v>16806</v>
      </c>
      <c r="DX104" s="62">
        <v>46</v>
      </c>
      <c r="DY104" s="57">
        <v>2.7371176960609305E-3</v>
      </c>
      <c r="DZ104" s="62">
        <v>1243</v>
      </c>
      <c r="EA104" s="62">
        <v>14</v>
      </c>
      <c r="EB104" s="57">
        <v>1.1263073209975865E-2</v>
      </c>
      <c r="EC104" s="62">
        <v>912</v>
      </c>
      <c r="ED104" s="62">
        <v>0</v>
      </c>
      <c r="EE104" s="57">
        <v>0</v>
      </c>
      <c r="EF104" s="62">
        <v>18961</v>
      </c>
      <c r="EG104" s="62">
        <v>60</v>
      </c>
      <c r="EH104" s="57">
        <v>3.1643900638151997E-3</v>
      </c>
    </row>
    <row r="105" spans="125:138">
      <c r="DU105" s="93">
        <v>19</v>
      </c>
      <c r="DV105" s="12" t="s">
        <v>118</v>
      </c>
      <c r="DW105" s="62">
        <v>11374</v>
      </c>
      <c r="DX105" s="62">
        <v>17</v>
      </c>
      <c r="DY105" s="57">
        <v>1.4946368911552665E-3</v>
      </c>
      <c r="DZ105" s="62">
        <v>465</v>
      </c>
      <c r="EA105" s="62">
        <v>7</v>
      </c>
      <c r="EB105" s="57">
        <v>1.5053763440860216E-2</v>
      </c>
      <c r="EC105" s="62">
        <v>887</v>
      </c>
      <c r="ED105" s="62">
        <v>0</v>
      </c>
      <c r="EE105" s="57">
        <v>0</v>
      </c>
      <c r="EF105" s="62">
        <v>12726</v>
      </c>
      <c r="EG105" s="62">
        <v>24</v>
      </c>
      <c r="EH105" s="57">
        <v>1.8859028760018859E-3</v>
      </c>
    </row>
    <row r="106" spans="125:138">
      <c r="DU106" s="93">
        <v>20</v>
      </c>
      <c r="DV106" s="12" t="s">
        <v>119</v>
      </c>
      <c r="DW106" s="62">
        <v>18290</v>
      </c>
      <c r="DX106" s="62">
        <v>54</v>
      </c>
      <c r="DY106" s="57">
        <v>2.9524330235101148E-3</v>
      </c>
      <c r="DZ106" s="62">
        <v>1170</v>
      </c>
      <c r="EA106" s="62">
        <v>15</v>
      </c>
      <c r="EB106" s="57">
        <v>1.282051282051282E-2</v>
      </c>
      <c r="EC106" s="62">
        <v>808</v>
      </c>
      <c r="ED106" s="62">
        <v>0</v>
      </c>
      <c r="EE106" s="57">
        <v>0</v>
      </c>
      <c r="EF106" s="62">
        <v>20268</v>
      </c>
      <c r="EG106" s="62">
        <v>69</v>
      </c>
      <c r="EH106" s="57">
        <v>3.4043812907045591E-3</v>
      </c>
    </row>
    <row r="107" spans="125:138">
      <c r="DU107" s="93">
        <v>21</v>
      </c>
      <c r="DV107" s="12" t="s">
        <v>120</v>
      </c>
      <c r="DW107" s="62">
        <v>12124</v>
      </c>
      <c r="DX107" s="62">
        <v>26</v>
      </c>
      <c r="DY107" s="57">
        <v>2.144506763444408E-3</v>
      </c>
      <c r="DZ107" s="62">
        <v>711</v>
      </c>
      <c r="EA107" s="62">
        <v>5</v>
      </c>
      <c r="EB107" s="57">
        <v>7.0323488045007029E-3</v>
      </c>
      <c r="EC107" s="62">
        <v>486</v>
      </c>
      <c r="ED107" s="62">
        <v>0</v>
      </c>
      <c r="EE107" s="57">
        <v>0</v>
      </c>
      <c r="EF107" s="62">
        <v>13321</v>
      </c>
      <c r="EG107" s="62">
        <v>31</v>
      </c>
      <c r="EH107" s="57">
        <v>2.3271526161699574E-3</v>
      </c>
    </row>
    <row r="108" spans="125:138">
      <c r="DU108" s="93">
        <v>22</v>
      </c>
      <c r="DV108" s="12" t="s">
        <v>56</v>
      </c>
      <c r="DW108" s="62">
        <v>15652</v>
      </c>
      <c r="DX108" s="62">
        <v>54</v>
      </c>
      <c r="DY108" s="57">
        <v>3.450038333759264E-3</v>
      </c>
      <c r="DZ108" s="62">
        <v>694</v>
      </c>
      <c r="EA108" s="62">
        <v>8</v>
      </c>
      <c r="EB108" s="57">
        <v>1.1527377521613832E-2</v>
      </c>
      <c r="EC108" s="62">
        <v>697</v>
      </c>
      <c r="ED108" s="62">
        <v>0</v>
      </c>
      <c r="EE108" s="57">
        <v>0</v>
      </c>
      <c r="EF108" s="62">
        <v>17043</v>
      </c>
      <c r="EG108" s="62">
        <v>62</v>
      </c>
      <c r="EH108" s="57">
        <v>3.6378571847679401E-3</v>
      </c>
    </row>
    <row r="109" spans="125:138">
      <c r="DU109" s="93">
        <v>23</v>
      </c>
      <c r="DV109" s="12" t="s">
        <v>121</v>
      </c>
      <c r="DW109" s="62">
        <v>25499</v>
      </c>
      <c r="DX109" s="62">
        <v>34</v>
      </c>
      <c r="DY109" s="57">
        <v>1.3333856229656065E-3</v>
      </c>
      <c r="DZ109" s="62">
        <v>1437</v>
      </c>
      <c r="EA109" s="62">
        <v>16</v>
      </c>
      <c r="EB109" s="57">
        <v>1.1134307585247043E-2</v>
      </c>
      <c r="EC109" s="62">
        <v>1113</v>
      </c>
      <c r="ED109" s="62">
        <v>0</v>
      </c>
      <c r="EE109" s="57">
        <v>0</v>
      </c>
      <c r="EF109" s="62">
        <v>28049</v>
      </c>
      <c r="EG109" s="62">
        <v>50</v>
      </c>
      <c r="EH109" s="57">
        <v>1.7825947449106919E-3</v>
      </c>
    </row>
    <row r="110" spans="125:138">
      <c r="DU110" s="93">
        <v>24</v>
      </c>
      <c r="DV110" s="12" t="s">
        <v>122</v>
      </c>
      <c r="DW110" s="62">
        <v>10268</v>
      </c>
      <c r="DX110" s="62">
        <v>43</v>
      </c>
      <c r="DY110" s="57">
        <v>4.1877678223607327E-3</v>
      </c>
      <c r="DZ110" s="62">
        <v>1298</v>
      </c>
      <c r="EA110" s="62">
        <v>23</v>
      </c>
      <c r="EB110" s="57">
        <v>1.7719568567026195E-2</v>
      </c>
      <c r="EC110" s="62">
        <v>599</v>
      </c>
      <c r="ED110" s="62">
        <v>0</v>
      </c>
      <c r="EE110" s="57">
        <v>0</v>
      </c>
      <c r="EF110" s="62">
        <v>12165</v>
      </c>
      <c r="EG110" s="62">
        <v>66</v>
      </c>
      <c r="EH110" s="57">
        <v>5.4254007398273733E-3</v>
      </c>
    </row>
    <row r="111" spans="125:138">
      <c r="DU111" s="93">
        <v>25</v>
      </c>
      <c r="DV111" s="12" t="s">
        <v>123</v>
      </c>
      <c r="DW111" s="62">
        <v>6594</v>
      </c>
      <c r="DX111" s="62">
        <v>34</v>
      </c>
      <c r="DY111" s="57">
        <v>5.1562026084319076E-3</v>
      </c>
      <c r="DZ111" s="62">
        <v>1254</v>
      </c>
      <c r="EA111" s="62">
        <v>27</v>
      </c>
      <c r="EB111" s="57">
        <v>2.1531100478468901E-2</v>
      </c>
      <c r="EC111" s="62">
        <v>571</v>
      </c>
      <c r="ED111" s="62">
        <v>0</v>
      </c>
      <c r="EE111" s="57">
        <v>0</v>
      </c>
      <c r="EF111" s="62">
        <v>8419</v>
      </c>
      <c r="EG111" s="62">
        <v>61</v>
      </c>
      <c r="EH111" s="57">
        <v>7.2455160945480461E-3</v>
      </c>
    </row>
    <row r="112" spans="125:138">
      <c r="DU112" s="93">
        <v>26</v>
      </c>
      <c r="DV112" s="12" t="s">
        <v>30</v>
      </c>
      <c r="DW112" s="62">
        <v>109064</v>
      </c>
      <c r="DX112" s="62">
        <v>1033</v>
      </c>
      <c r="DY112" s="57">
        <v>9.4715029707327803E-3</v>
      </c>
      <c r="DZ112" s="62">
        <v>7824</v>
      </c>
      <c r="EA112" s="62">
        <v>299</v>
      </c>
      <c r="EB112" s="57">
        <v>3.821574642126789E-2</v>
      </c>
      <c r="EC112" s="62">
        <v>4034</v>
      </c>
      <c r="ED112" s="62">
        <v>3</v>
      </c>
      <c r="EE112" s="57">
        <v>7.4367873078829945E-4</v>
      </c>
      <c r="EF112" s="62">
        <v>120922</v>
      </c>
      <c r="EG112" s="62">
        <v>1335</v>
      </c>
      <c r="EH112" s="57">
        <v>1.1040174658044029E-2</v>
      </c>
    </row>
    <row r="113" spans="125:138">
      <c r="DU113" s="93">
        <v>27</v>
      </c>
      <c r="DV113" s="12" t="s">
        <v>31</v>
      </c>
      <c r="DW113" s="62">
        <v>17591</v>
      </c>
      <c r="DX113" s="62">
        <v>140</v>
      </c>
      <c r="DY113" s="57">
        <v>7.9586152009550343E-3</v>
      </c>
      <c r="DZ113" s="62">
        <v>1281</v>
      </c>
      <c r="EA113" s="62">
        <v>42</v>
      </c>
      <c r="EB113" s="57">
        <v>3.2786885245901641E-2</v>
      </c>
      <c r="EC113" s="62">
        <v>794</v>
      </c>
      <c r="ED113" s="62">
        <v>1</v>
      </c>
      <c r="EE113" s="57">
        <v>1.2594458438287153E-3</v>
      </c>
      <c r="EF113" s="62">
        <v>19666</v>
      </c>
      <c r="EG113" s="62">
        <v>183</v>
      </c>
      <c r="EH113" s="57">
        <v>9.3054001830570523E-3</v>
      </c>
    </row>
    <row r="114" spans="125:138">
      <c r="DU114" s="93">
        <v>28</v>
      </c>
      <c r="DV114" s="12" t="s">
        <v>32</v>
      </c>
      <c r="DW114" s="62">
        <v>14900</v>
      </c>
      <c r="DX114" s="62">
        <v>120</v>
      </c>
      <c r="DY114" s="57">
        <v>8.0536912751677861E-3</v>
      </c>
      <c r="DZ114" s="62">
        <v>870</v>
      </c>
      <c r="EA114" s="62">
        <v>22</v>
      </c>
      <c r="EB114" s="57">
        <v>2.528735632183908E-2</v>
      </c>
      <c r="EC114" s="62">
        <v>546</v>
      </c>
      <c r="ED114" s="62">
        <v>0</v>
      </c>
      <c r="EE114" s="57">
        <v>0</v>
      </c>
      <c r="EF114" s="62">
        <v>16316</v>
      </c>
      <c r="EG114" s="62">
        <v>142</v>
      </c>
      <c r="EH114" s="57">
        <v>8.7031135082127967E-3</v>
      </c>
    </row>
    <row r="115" spans="125:138">
      <c r="DU115" s="93">
        <v>29</v>
      </c>
      <c r="DV115" s="12" t="s">
        <v>33</v>
      </c>
      <c r="DW115" s="62">
        <v>12840</v>
      </c>
      <c r="DX115" s="62">
        <v>92</v>
      </c>
      <c r="DY115" s="57">
        <v>7.1651090342679125E-3</v>
      </c>
      <c r="DZ115" s="62">
        <v>758</v>
      </c>
      <c r="EA115" s="62">
        <v>32</v>
      </c>
      <c r="EB115" s="57">
        <v>4.221635883905013E-2</v>
      </c>
      <c r="EC115" s="62">
        <v>396</v>
      </c>
      <c r="ED115" s="62">
        <v>0</v>
      </c>
      <c r="EE115" s="57">
        <v>0</v>
      </c>
      <c r="EF115" s="62">
        <v>13994</v>
      </c>
      <c r="EG115" s="62">
        <v>124</v>
      </c>
      <c r="EH115" s="57">
        <v>8.8609404030298693E-3</v>
      </c>
    </row>
    <row r="116" spans="125:138">
      <c r="DU116" s="93">
        <v>30</v>
      </c>
      <c r="DV116" s="12" t="s">
        <v>34</v>
      </c>
      <c r="DW116" s="62">
        <v>16836</v>
      </c>
      <c r="DX116" s="62">
        <v>166</v>
      </c>
      <c r="DY116" s="57">
        <v>9.8598241862675219E-3</v>
      </c>
      <c r="DZ116" s="62">
        <v>1214</v>
      </c>
      <c r="EA116" s="62">
        <v>43</v>
      </c>
      <c r="EB116" s="57">
        <v>3.5420098846787477E-2</v>
      </c>
      <c r="EC116" s="62">
        <v>696</v>
      </c>
      <c r="ED116" s="62">
        <v>0</v>
      </c>
      <c r="EE116" s="57">
        <v>0</v>
      </c>
      <c r="EF116" s="62">
        <v>18746</v>
      </c>
      <c r="EG116" s="62">
        <v>209</v>
      </c>
      <c r="EH116" s="57">
        <v>1.1149045129627654E-2</v>
      </c>
    </row>
    <row r="117" spans="125:138">
      <c r="DU117" s="93">
        <v>31</v>
      </c>
      <c r="DV117" s="12" t="s">
        <v>35</v>
      </c>
      <c r="DW117" s="62">
        <v>22432</v>
      </c>
      <c r="DX117" s="62">
        <v>333</v>
      </c>
      <c r="DY117" s="57">
        <v>1.4844864479315264E-2</v>
      </c>
      <c r="DZ117" s="62">
        <v>2010</v>
      </c>
      <c r="EA117" s="62">
        <v>110</v>
      </c>
      <c r="EB117" s="57">
        <v>5.4726368159203981E-2</v>
      </c>
      <c r="EC117" s="62">
        <v>710</v>
      </c>
      <c r="ED117" s="62">
        <v>2</v>
      </c>
      <c r="EE117" s="57">
        <v>2.8169014084507044E-3</v>
      </c>
      <c r="EF117" s="62">
        <v>25152</v>
      </c>
      <c r="EG117" s="62">
        <v>445</v>
      </c>
      <c r="EH117" s="57">
        <v>1.7692430025445294E-2</v>
      </c>
    </row>
    <row r="118" spans="125:138">
      <c r="DU118" s="93">
        <v>32</v>
      </c>
      <c r="DV118" s="12" t="s">
        <v>36</v>
      </c>
      <c r="DW118" s="62">
        <v>19018</v>
      </c>
      <c r="DX118" s="62">
        <v>131</v>
      </c>
      <c r="DY118" s="57">
        <v>6.8882111683668101E-3</v>
      </c>
      <c r="DZ118" s="62">
        <v>1258</v>
      </c>
      <c r="EA118" s="62">
        <v>32</v>
      </c>
      <c r="EB118" s="57">
        <v>2.5437201907790145E-2</v>
      </c>
      <c r="EC118" s="62">
        <v>719</v>
      </c>
      <c r="ED118" s="62">
        <v>0</v>
      </c>
      <c r="EE118" s="57">
        <v>0</v>
      </c>
      <c r="EF118" s="62">
        <v>20995</v>
      </c>
      <c r="EG118" s="62">
        <v>163</v>
      </c>
      <c r="EH118" s="57">
        <v>7.7637532745891882E-3</v>
      </c>
    </row>
    <row r="119" spans="125:138">
      <c r="DU119" s="93">
        <v>33</v>
      </c>
      <c r="DV119" s="12" t="s">
        <v>37</v>
      </c>
      <c r="DW119" s="62">
        <v>5447</v>
      </c>
      <c r="DX119" s="62">
        <v>51</v>
      </c>
      <c r="DY119" s="57">
        <v>9.3629520837158076E-3</v>
      </c>
      <c r="DZ119" s="62">
        <v>433</v>
      </c>
      <c r="EA119" s="62">
        <v>18</v>
      </c>
      <c r="EB119" s="57">
        <v>4.1570438799076209E-2</v>
      </c>
      <c r="EC119" s="62">
        <v>173</v>
      </c>
      <c r="ED119" s="62">
        <v>0</v>
      </c>
      <c r="EE119" s="57">
        <v>0</v>
      </c>
      <c r="EF119" s="62">
        <v>6053</v>
      </c>
      <c r="EG119" s="62">
        <v>69</v>
      </c>
      <c r="EH119" s="57">
        <v>1.1399306129192136E-2</v>
      </c>
    </row>
    <row r="120" spans="125:138">
      <c r="DU120" s="93">
        <v>34</v>
      </c>
      <c r="DV120" s="12" t="s">
        <v>38</v>
      </c>
      <c r="DW120" s="62">
        <v>24611</v>
      </c>
      <c r="DX120" s="62">
        <v>150</v>
      </c>
      <c r="DY120" s="57">
        <v>6.0948356425988377E-3</v>
      </c>
      <c r="DZ120" s="62">
        <v>1476</v>
      </c>
      <c r="EA120" s="62">
        <v>34</v>
      </c>
      <c r="EB120" s="57">
        <v>2.3035230352303523E-2</v>
      </c>
      <c r="EC120" s="62">
        <v>586</v>
      </c>
      <c r="ED120" s="62">
        <v>0</v>
      </c>
      <c r="EE120" s="57">
        <v>0</v>
      </c>
      <c r="EF120" s="62">
        <v>26673</v>
      </c>
      <c r="EG120" s="62">
        <v>184</v>
      </c>
      <c r="EH120" s="57">
        <v>6.898361639110711E-3</v>
      </c>
    </row>
    <row r="121" spans="125:138">
      <c r="DU121" s="93">
        <v>35</v>
      </c>
      <c r="DV121" s="12" t="s">
        <v>1</v>
      </c>
      <c r="DW121" s="62">
        <v>48299</v>
      </c>
      <c r="DX121" s="62">
        <v>115</v>
      </c>
      <c r="DY121" s="57">
        <v>2.381001677053355E-3</v>
      </c>
      <c r="DZ121" s="62">
        <v>5375</v>
      </c>
      <c r="EA121" s="62">
        <v>66</v>
      </c>
      <c r="EB121" s="57">
        <v>1.227906976744186E-2</v>
      </c>
      <c r="EC121" s="62">
        <v>1373</v>
      </c>
      <c r="ED121" s="62">
        <v>0</v>
      </c>
      <c r="EE121" s="57">
        <v>0</v>
      </c>
      <c r="EF121" s="62">
        <v>55047</v>
      </c>
      <c r="EG121" s="62">
        <v>181</v>
      </c>
      <c r="EH121" s="57">
        <v>3.2880992606318239E-3</v>
      </c>
    </row>
    <row r="122" spans="125:138">
      <c r="DU122" s="93">
        <v>36</v>
      </c>
      <c r="DV122" s="12" t="s">
        <v>2</v>
      </c>
      <c r="DW122" s="62">
        <v>13513</v>
      </c>
      <c r="DX122" s="62">
        <v>38</v>
      </c>
      <c r="DY122" s="57">
        <v>2.8121068600606824E-3</v>
      </c>
      <c r="DZ122" s="62">
        <v>1459</v>
      </c>
      <c r="EA122" s="62">
        <v>24</v>
      </c>
      <c r="EB122" s="57">
        <v>1.6449623029472241E-2</v>
      </c>
      <c r="EC122" s="62">
        <v>402</v>
      </c>
      <c r="ED122" s="62">
        <v>0</v>
      </c>
      <c r="EE122" s="57">
        <v>0</v>
      </c>
      <c r="EF122" s="62">
        <v>15374</v>
      </c>
      <c r="EG122" s="62">
        <v>62</v>
      </c>
      <c r="EH122" s="57">
        <v>4.032782620007805E-3</v>
      </c>
    </row>
    <row r="123" spans="125:138">
      <c r="DU123" s="93">
        <v>37</v>
      </c>
      <c r="DV123" s="12" t="s">
        <v>3</v>
      </c>
      <c r="DW123" s="62">
        <v>41428</v>
      </c>
      <c r="DX123" s="62">
        <v>110</v>
      </c>
      <c r="DY123" s="57">
        <v>2.6552090373660325E-3</v>
      </c>
      <c r="DZ123" s="62">
        <v>4233</v>
      </c>
      <c r="EA123" s="62">
        <v>62</v>
      </c>
      <c r="EB123" s="57">
        <v>1.4646822584455469E-2</v>
      </c>
      <c r="EC123" s="62">
        <v>1218</v>
      </c>
      <c r="ED123" s="62">
        <v>2</v>
      </c>
      <c r="EE123" s="57">
        <v>1.6420361247947454E-3</v>
      </c>
      <c r="EF123" s="62">
        <v>46879</v>
      </c>
      <c r="EG123" s="62">
        <v>174</v>
      </c>
      <c r="EH123" s="57">
        <v>3.7116832696943193E-3</v>
      </c>
    </row>
    <row r="124" spans="125:138">
      <c r="DU124" s="93">
        <v>38</v>
      </c>
      <c r="DV124" s="34" t="s">
        <v>39</v>
      </c>
      <c r="DW124" s="62">
        <v>8912</v>
      </c>
      <c r="DX124" s="62">
        <v>49</v>
      </c>
      <c r="DY124" s="57">
        <v>5.4982046678635548E-3</v>
      </c>
      <c r="DZ124" s="62">
        <v>515</v>
      </c>
      <c r="EA124" s="62">
        <v>20</v>
      </c>
      <c r="EB124" s="57">
        <v>3.8834951456310676E-2</v>
      </c>
      <c r="EC124" s="62">
        <v>325</v>
      </c>
      <c r="ED124" s="62">
        <v>0</v>
      </c>
      <c r="EE124" s="57">
        <v>0</v>
      </c>
      <c r="EF124" s="62">
        <v>9752</v>
      </c>
      <c r="EG124" s="62">
        <v>69</v>
      </c>
      <c r="EH124" s="57">
        <v>7.0754716981132077E-3</v>
      </c>
    </row>
    <row r="125" spans="125:138">
      <c r="DU125" s="93">
        <v>39</v>
      </c>
      <c r="DV125" s="34" t="s">
        <v>7</v>
      </c>
      <c r="DW125" s="62">
        <v>50634</v>
      </c>
      <c r="DX125" s="62">
        <v>322</v>
      </c>
      <c r="DY125" s="57">
        <v>6.3593632736896159E-3</v>
      </c>
      <c r="DZ125" s="62">
        <v>4272</v>
      </c>
      <c r="EA125" s="62">
        <v>119</v>
      </c>
      <c r="EB125" s="57">
        <v>2.7855805243445692E-2</v>
      </c>
      <c r="EC125" s="62">
        <v>1073</v>
      </c>
      <c r="ED125" s="62">
        <v>0</v>
      </c>
      <c r="EE125" s="57">
        <v>0</v>
      </c>
      <c r="EF125" s="62">
        <v>55979</v>
      </c>
      <c r="EG125" s="62">
        <v>441</v>
      </c>
      <c r="EH125" s="57">
        <v>7.8779542328373132E-3</v>
      </c>
    </row>
    <row r="126" spans="125:138">
      <c r="DU126" s="93">
        <v>40</v>
      </c>
      <c r="DV126" s="34" t="s">
        <v>40</v>
      </c>
      <c r="DW126" s="62">
        <v>10989</v>
      </c>
      <c r="DX126" s="62">
        <v>47</v>
      </c>
      <c r="DY126" s="57">
        <v>4.2770042770042772E-3</v>
      </c>
      <c r="DZ126" s="62">
        <v>551</v>
      </c>
      <c r="EA126" s="62">
        <v>12</v>
      </c>
      <c r="EB126" s="57">
        <v>2.1778584392014518E-2</v>
      </c>
      <c r="EC126" s="62">
        <v>290</v>
      </c>
      <c r="ED126" s="62">
        <v>0</v>
      </c>
      <c r="EE126" s="57">
        <v>0</v>
      </c>
      <c r="EF126" s="62">
        <v>11830</v>
      </c>
      <c r="EG126" s="62">
        <v>59</v>
      </c>
      <c r="EH126" s="57">
        <v>4.9873203719357564E-3</v>
      </c>
    </row>
    <row r="127" spans="125:138">
      <c r="DU127" s="93">
        <v>41</v>
      </c>
      <c r="DV127" s="34" t="s">
        <v>11</v>
      </c>
      <c r="DW127" s="62">
        <v>20017</v>
      </c>
      <c r="DX127" s="62">
        <v>35</v>
      </c>
      <c r="DY127" s="57">
        <v>1.7485137633011939E-3</v>
      </c>
      <c r="DZ127" s="62">
        <v>1153</v>
      </c>
      <c r="EA127" s="62">
        <v>21</v>
      </c>
      <c r="EB127" s="57">
        <v>1.8213356461405029E-2</v>
      </c>
      <c r="EC127" s="62">
        <v>773</v>
      </c>
      <c r="ED127" s="62">
        <v>0</v>
      </c>
      <c r="EE127" s="57">
        <v>0</v>
      </c>
      <c r="EF127" s="62">
        <v>21943</v>
      </c>
      <c r="EG127" s="62">
        <v>56</v>
      </c>
      <c r="EH127" s="57">
        <v>2.5520667183156361E-3</v>
      </c>
    </row>
    <row r="128" spans="125:138">
      <c r="DU128" s="93">
        <v>42</v>
      </c>
      <c r="DV128" s="34" t="s">
        <v>12</v>
      </c>
      <c r="DW128" s="62">
        <v>52599</v>
      </c>
      <c r="DX128" s="62">
        <v>302</v>
      </c>
      <c r="DY128" s="57">
        <v>5.7415540219395806E-3</v>
      </c>
      <c r="DZ128" s="62">
        <v>4781</v>
      </c>
      <c r="EA128" s="62">
        <v>153</v>
      </c>
      <c r="EB128" s="57">
        <v>3.2001673290106669E-2</v>
      </c>
      <c r="EC128" s="62">
        <v>1219</v>
      </c>
      <c r="ED128" s="62">
        <v>0</v>
      </c>
      <c r="EE128" s="57">
        <v>0</v>
      </c>
      <c r="EF128" s="62">
        <v>58599</v>
      </c>
      <c r="EG128" s="62">
        <v>455</v>
      </c>
      <c r="EH128" s="57">
        <v>7.7646376218024199E-3</v>
      </c>
    </row>
    <row r="129" spans="125:138">
      <c r="DU129" s="93">
        <v>43</v>
      </c>
      <c r="DV129" s="34" t="s">
        <v>8</v>
      </c>
      <c r="DW129" s="62">
        <v>31476</v>
      </c>
      <c r="DX129" s="62">
        <v>75</v>
      </c>
      <c r="DY129" s="57">
        <v>2.3827678231033169E-3</v>
      </c>
      <c r="DZ129" s="62">
        <v>3262</v>
      </c>
      <c r="EA129" s="62">
        <v>51</v>
      </c>
      <c r="EB129" s="57">
        <v>1.5634580012262415E-2</v>
      </c>
      <c r="EC129" s="62">
        <v>873</v>
      </c>
      <c r="ED129" s="62">
        <v>1</v>
      </c>
      <c r="EE129" s="57">
        <v>1.145475372279496E-3</v>
      </c>
      <c r="EF129" s="62">
        <v>35611</v>
      </c>
      <c r="EG129" s="62">
        <v>127</v>
      </c>
      <c r="EH129" s="57">
        <v>3.56631377945017E-3</v>
      </c>
    </row>
    <row r="130" spans="125:138">
      <c r="DU130" s="93">
        <v>44</v>
      </c>
      <c r="DV130" s="34" t="s">
        <v>18</v>
      </c>
      <c r="DW130" s="62">
        <v>35436</v>
      </c>
      <c r="DX130" s="62">
        <v>27</v>
      </c>
      <c r="DY130" s="57">
        <v>7.6193701320690819E-4</v>
      </c>
      <c r="DZ130" s="62">
        <v>2806</v>
      </c>
      <c r="EA130" s="62">
        <v>18</v>
      </c>
      <c r="EB130" s="57">
        <v>6.4148253741981472E-3</v>
      </c>
      <c r="EC130" s="62">
        <v>1009</v>
      </c>
      <c r="ED130" s="62">
        <v>0</v>
      </c>
      <c r="EE130" s="57">
        <v>0</v>
      </c>
      <c r="EF130" s="62">
        <v>39251</v>
      </c>
      <c r="EG130" s="62">
        <v>45</v>
      </c>
      <c r="EH130" s="57">
        <v>1.1464676059208684E-3</v>
      </c>
    </row>
    <row r="131" spans="125:138">
      <c r="DU131" s="93">
        <v>45</v>
      </c>
      <c r="DV131" s="34" t="s">
        <v>41</v>
      </c>
      <c r="DW131" s="62">
        <v>12416</v>
      </c>
      <c r="DX131" s="62">
        <v>54</v>
      </c>
      <c r="DY131" s="57">
        <v>4.3492268041237115E-3</v>
      </c>
      <c r="DZ131" s="62">
        <v>686</v>
      </c>
      <c r="EA131" s="62">
        <v>19</v>
      </c>
      <c r="EB131" s="57">
        <v>2.7696793002915453E-2</v>
      </c>
      <c r="EC131" s="62">
        <v>326</v>
      </c>
      <c r="ED131" s="62">
        <v>0</v>
      </c>
      <c r="EE131" s="57">
        <v>0</v>
      </c>
      <c r="EF131" s="62">
        <v>13428</v>
      </c>
      <c r="EG131" s="62">
        <v>73</v>
      </c>
      <c r="EH131" s="57">
        <v>5.4364015490020855E-3</v>
      </c>
    </row>
    <row r="132" spans="125:138">
      <c r="DU132" s="93">
        <v>46</v>
      </c>
      <c r="DV132" s="34" t="s">
        <v>21</v>
      </c>
      <c r="DW132" s="62">
        <v>15619</v>
      </c>
      <c r="DX132" s="62">
        <v>157</v>
      </c>
      <c r="DY132" s="57">
        <v>1.0051859914207055E-2</v>
      </c>
      <c r="DZ132" s="62">
        <v>1146</v>
      </c>
      <c r="EA132" s="62">
        <v>62</v>
      </c>
      <c r="EB132" s="57">
        <v>5.4101221640488653E-2</v>
      </c>
      <c r="EC132" s="62">
        <v>435</v>
      </c>
      <c r="ED132" s="62">
        <v>0</v>
      </c>
      <c r="EE132" s="57">
        <v>0</v>
      </c>
      <c r="EF132" s="62">
        <v>17200</v>
      </c>
      <c r="EG132" s="62">
        <v>219</v>
      </c>
      <c r="EH132" s="57">
        <v>1.2732558139534883E-2</v>
      </c>
    </row>
    <row r="133" spans="125:138">
      <c r="DU133" s="93">
        <v>47</v>
      </c>
      <c r="DV133" s="34" t="s">
        <v>13</v>
      </c>
      <c r="DW133" s="62">
        <v>32207</v>
      </c>
      <c r="DX133" s="62">
        <v>85</v>
      </c>
      <c r="DY133" s="57">
        <v>2.6391778184866642E-3</v>
      </c>
      <c r="DZ133" s="62">
        <v>2362</v>
      </c>
      <c r="EA133" s="62">
        <v>46</v>
      </c>
      <c r="EB133" s="57">
        <v>1.9475021168501271E-2</v>
      </c>
      <c r="EC133" s="62">
        <v>983</v>
      </c>
      <c r="ED133" s="62">
        <v>1</v>
      </c>
      <c r="EE133" s="57">
        <v>1.017293997965412E-3</v>
      </c>
      <c r="EF133" s="62">
        <v>35552</v>
      </c>
      <c r="EG133" s="62">
        <v>132</v>
      </c>
      <c r="EH133" s="57">
        <v>3.7128712871287127E-3</v>
      </c>
    </row>
    <row r="134" spans="125:138">
      <c r="DU134" s="93">
        <v>48</v>
      </c>
      <c r="DV134" s="34" t="s">
        <v>22</v>
      </c>
      <c r="DW134" s="62">
        <v>17228</v>
      </c>
      <c r="DX134" s="62">
        <v>96</v>
      </c>
      <c r="DY134" s="57">
        <v>5.5723241235198515E-3</v>
      </c>
      <c r="DZ134" s="62">
        <v>1428</v>
      </c>
      <c r="EA134" s="62">
        <v>34</v>
      </c>
      <c r="EB134" s="57">
        <v>2.3809523809523808E-2</v>
      </c>
      <c r="EC134" s="62">
        <v>373</v>
      </c>
      <c r="ED134" s="62">
        <v>0</v>
      </c>
      <c r="EE134" s="57">
        <v>0</v>
      </c>
      <c r="EF134" s="62">
        <v>19029</v>
      </c>
      <c r="EG134" s="62">
        <v>130</v>
      </c>
      <c r="EH134" s="57">
        <v>6.831677965210994E-3</v>
      </c>
    </row>
    <row r="135" spans="125:138">
      <c r="DU135" s="93">
        <v>49</v>
      </c>
      <c r="DV135" s="34" t="s">
        <v>23</v>
      </c>
      <c r="DW135" s="62">
        <v>17567</v>
      </c>
      <c r="DX135" s="62">
        <v>58</v>
      </c>
      <c r="DY135" s="57">
        <v>3.3016451300734331E-3</v>
      </c>
      <c r="DZ135" s="62">
        <v>1190</v>
      </c>
      <c r="EA135" s="62">
        <v>24</v>
      </c>
      <c r="EB135" s="57">
        <v>2.0168067226890758E-2</v>
      </c>
      <c r="EC135" s="62">
        <v>545</v>
      </c>
      <c r="ED135" s="62">
        <v>0</v>
      </c>
      <c r="EE135" s="57">
        <v>0</v>
      </c>
      <c r="EF135" s="62">
        <v>19302</v>
      </c>
      <c r="EG135" s="62">
        <v>82</v>
      </c>
      <c r="EH135" s="57">
        <v>4.2482644285566267E-3</v>
      </c>
    </row>
    <row r="136" spans="125:138">
      <c r="DU136" s="93">
        <v>50</v>
      </c>
      <c r="DV136" s="34" t="s">
        <v>14</v>
      </c>
      <c r="DW136" s="62">
        <v>15743</v>
      </c>
      <c r="DX136" s="62">
        <v>152</v>
      </c>
      <c r="DY136" s="57">
        <v>9.6550847995934708E-3</v>
      </c>
      <c r="DZ136" s="62">
        <v>976</v>
      </c>
      <c r="EA136" s="62">
        <v>28</v>
      </c>
      <c r="EB136" s="57">
        <v>2.8688524590163935E-2</v>
      </c>
      <c r="EC136" s="62">
        <v>496</v>
      </c>
      <c r="ED136" s="62">
        <v>0</v>
      </c>
      <c r="EE136" s="57">
        <v>0</v>
      </c>
      <c r="EF136" s="62">
        <v>17215</v>
      </c>
      <c r="EG136" s="62">
        <v>180</v>
      </c>
      <c r="EH136" s="57">
        <v>1.0455997676444961E-2</v>
      </c>
    </row>
    <row r="137" spans="125:138">
      <c r="DU137" s="93">
        <v>51</v>
      </c>
      <c r="DV137" s="34" t="s">
        <v>42</v>
      </c>
      <c r="DW137" s="62">
        <v>20981</v>
      </c>
      <c r="DX137" s="62">
        <v>224</v>
      </c>
      <c r="DY137" s="57">
        <v>1.0676326199895144E-2</v>
      </c>
      <c r="DZ137" s="62">
        <v>1378</v>
      </c>
      <c r="EA137" s="62">
        <v>61</v>
      </c>
      <c r="EB137" s="57">
        <v>4.4267053701015968E-2</v>
      </c>
      <c r="EC137" s="62">
        <v>562</v>
      </c>
      <c r="ED137" s="62">
        <v>1</v>
      </c>
      <c r="EE137" s="57">
        <v>1.7793594306049821E-3</v>
      </c>
      <c r="EF137" s="62">
        <v>22921</v>
      </c>
      <c r="EG137" s="62">
        <v>286</v>
      </c>
      <c r="EH137" s="57">
        <v>1.2477640591597226E-2</v>
      </c>
    </row>
    <row r="138" spans="125:138">
      <c r="DU138" s="93">
        <v>52</v>
      </c>
      <c r="DV138" s="34" t="s">
        <v>4</v>
      </c>
      <c r="DW138" s="62">
        <v>16029</v>
      </c>
      <c r="DX138" s="62">
        <v>332</v>
      </c>
      <c r="DY138" s="57">
        <v>2.0712458668663048E-2</v>
      </c>
      <c r="DZ138" s="62">
        <v>2264</v>
      </c>
      <c r="EA138" s="62">
        <v>128</v>
      </c>
      <c r="EB138" s="57">
        <v>5.6537102473498232E-2</v>
      </c>
      <c r="EC138" s="62">
        <v>474</v>
      </c>
      <c r="ED138" s="62">
        <v>0</v>
      </c>
      <c r="EE138" s="57">
        <v>0</v>
      </c>
      <c r="EF138" s="62">
        <v>18767</v>
      </c>
      <c r="EG138" s="62">
        <v>460</v>
      </c>
      <c r="EH138" s="57">
        <v>2.4511109926999522E-2</v>
      </c>
    </row>
    <row r="139" spans="125:138">
      <c r="DU139" s="93">
        <v>53</v>
      </c>
      <c r="DV139" s="34" t="s">
        <v>19</v>
      </c>
      <c r="DW139" s="62">
        <v>9497</v>
      </c>
      <c r="DX139" s="62">
        <v>22</v>
      </c>
      <c r="DY139" s="57">
        <v>2.3165210066336739E-3</v>
      </c>
      <c r="DZ139" s="62">
        <v>623</v>
      </c>
      <c r="EA139" s="62">
        <v>14</v>
      </c>
      <c r="EB139" s="57">
        <v>2.247191011235955E-2</v>
      </c>
      <c r="EC139" s="62">
        <v>308</v>
      </c>
      <c r="ED139" s="62">
        <v>0</v>
      </c>
      <c r="EE139" s="57">
        <v>0</v>
      </c>
      <c r="EF139" s="62">
        <v>10428</v>
      </c>
      <c r="EG139" s="62">
        <v>36</v>
      </c>
      <c r="EH139" s="57">
        <v>3.4522439585730723E-3</v>
      </c>
    </row>
    <row r="140" spans="125:138">
      <c r="DU140" s="93">
        <v>54</v>
      </c>
      <c r="DV140" s="34" t="s">
        <v>24</v>
      </c>
      <c r="DW140" s="62">
        <v>15719</v>
      </c>
      <c r="DX140" s="62">
        <v>122</v>
      </c>
      <c r="DY140" s="57">
        <v>7.7613079712449901E-3</v>
      </c>
      <c r="DZ140" s="62">
        <v>1128</v>
      </c>
      <c r="EA140" s="62">
        <v>40</v>
      </c>
      <c r="EB140" s="57">
        <v>3.5460992907801421E-2</v>
      </c>
      <c r="EC140" s="62">
        <v>536</v>
      </c>
      <c r="ED140" s="62">
        <v>0</v>
      </c>
      <c r="EE140" s="57">
        <v>0</v>
      </c>
      <c r="EF140" s="62">
        <v>17383</v>
      </c>
      <c r="EG140" s="62">
        <v>162</v>
      </c>
      <c r="EH140" s="57">
        <v>9.3194500373928544E-3</v>
      </c>
    </row>
    <row r="141" spans="125:138">
      <c r="DU141" s="93">
        <v>55</v>
      </c>
      <c r="DV141" s="34" t="s">
        <v>15</v>
      </c>
      <c r="DW141" s="62">
        <v>16533</v>
      </c>
      <c r="DX141" s="62">
        <v>27</v>
      </c>
      <c r="DY141" s="57">
        <v>1.633097441480675E-3</v>
      </c>
      <c r="DZ141" s="62">
        <v>1035</v>
      </c>
      <c r="EA141" s="62">
        <v>11</v>
      </c>
      <c r="EB141" s="57">
        <v>1.0628019323671498E-2</v>
      </c>
      <c r="EC141" s="62">
        <v>628</v>
      </c>
      <c r="ED141" s="62">
        <v>0</v>
      </c>
      <c r="EE141" s="57">
        <v>0</v>
      </c>
      <c r="EF141" s="62">
        <v>18196</v>
      </c>
      <c r="EG141" s="62">
        <v>38</v>
      </c>
      <c r="EH141" s="57">
        <v>2.0883710705649591E-3</v>
      </c>
    </row>
    <row r="142" spans="125:138">
      <c r="DU142" s="93">
        <v>56</v>
      </c>
      <c r="DV142" s="34" t="s">
        <v>9</v>
      </c>
      <c r="DW142" s="62">
        <v>10315</v>
      </c>
      <c r="DX142" s="62">
        <v>25</v>
      </c>
      <c r="DY142" s="57">
        <v>2.4236548715462916E-3</v>
      </c>
      <c r="DZ142" s="62">
        <v>889</v>
      </c>
      <c r="EA142" s="62">
        <v>9</v>
      </c>
      <c r="EB142" s="57">
        <v>1.0123734533183352E-2</v>
      </c>
      <c r="EC142" s="62">
        <v>363</v>
      </c>
      <c r="ED142" s="62">
        <v>0</v>
      </c>
      <c r="EE142" s="57">
        <v>0</v>
      </c>
      <c r="EF142" s="62">
        <v>11567</v>
      </c>
      <c r="EG142" s="62">
        <v>34</v>
      </c>
      <c r="EH142" s="57">
        <v>2.939396559176969E-3</v>
      </c>
    </row>
    <row r="143" spans="125:138">
      <c r="DU143" s="93">
        <v>57</v>
      </c>
      <c r="DV143" s="34" t="s">
        <v>43</v>
      </c>
      <c r="DW143" s="62">
        <v>7534</v>
      </c>
      <c r="DX143" s="62">
        <v>59</v>
      </c>
      <c r="DY143" s="57">
        <v>7.8311653835943726E-3</v>
      </c>
      <c r="DZ143" s="62">
        <v>560</v>
      </c>
      <c r="EA143" s="62">
        <v>19</v>
      </c>
      <c r="EB143" s="57">
        <v>3.3928571428571426E-2</v>
      </c>
      <c r="EC143" s="62">
        <v>239</v>
      </c>
      <c r="ED143" s="62">
        <v>0</v>
      </c>
      <c r="EE143" s="57">
        <v>0</v>
      </c>
      <c r="EF143" s="62">
        <v>8333</v>
      </c>
      <c r="EG143" s="62">
        <v>78</v>
      </c>
      <c r="EH143" s="57">
        <v>9.3603744149765994E-3</v>
      </c>
    </row>
    <row r="144" spans="125:138">
      <c r="DU144" s="93">
        <v>58</v>
      </c>
      <c r="DV144" s="34" t="s">
        <v>25</v>
      </c>
      <c r="DW144" s="62">
        <v>8732</v>
      </c>
      <c r="DX144" s="62">
        <v>34</v>
      </c>
      <c r="DY144" s="57">
        <v>3.8937242327072834E-3</v>
      </c>
      <c r="DZ144" s="62">
        <v>646</v>
      </c>
      <c r="EA144" s="62">
        <v>8</v>
      </c>
      <c r="EB144" s="57">
        <v>1.238390092879257E-2</v>
      </c>
      <c r="EC144" s="62">
        <v>332</v>
      </c>
      <c r="ED144" s="62">
        <v>1</v>
      </c>
      <c r="EE144" s="57">
        <v>3.0120481927710845E-3</v>
      </c>
      <c r="EF144" s="62">
        <v>9710</v>
      </c>
      <c r="EG144" s="62">
        <v>43</v>
      </c>
      <c r="EH144" s="57">
        <v>4.4284243048403711E-3</v>
      </c>
    </row>
    <row r="145" spans="125:138">
      <c r="DU145" s="93">
        <v>59</v>
      </c>
      <c r="DV145" s="34" t="s">
        <v>20</v>
      </c>
      <c r="DW145" s="62">
        <v>63689</v>
      </c>
      <c r="DX145" s="62">
        <v>131</v>
      </c>
      <c r="DY145" s="57">
        <v>2.0568701031575313E-3</v>
      </c>
      <c r="DZ145" s="62">
        <v>4804</v>
      </c>
      <c r="EA145" s="62">
        <v>54</v>
      </c>
      <c r="EB145" s="57">
        <v>1.1240632805995004E-2</v>
      </c>
      <c r="EC145" s="62">
        <v>1992</v>
      </c>
      <c r="ED145" s="62">
        <v>0</v>
      </c>
      <c r="EE145" s="57">
        <v>0</v>
      </c>
      <c r="EF145" s="62">
        <v>70485</v>
      </c>
      <c r="EG145" s="62">
        <v>185</v>
      </c>
      <c r="EH145" s="57">
        <v>2.6246719160104987E-3</v>
      </c>
    </row>
    <row r="146" spans="125:138">
      <c r="DU146" s="93">
        <v>60</v>
      </c>
      <c r="DV146" s="34" t="s">
        <v>44</v>
      </c>
      <c r="DW146" s="62">
        <v>8464</v>
      </c>
      <c r="DX146" s="62">
        <v>197</v>
      </c>
      <c r="DY146" s="57">
        <v>2.3275047258979206E-2</v>
      </c>
      <c r="DZ146" s="62">
        <v>419</v>
      </c>
      <c r="EA146" s="62">
        <v>15</v>
      </c>
      <c r="EB146" s="57">
        <v>3.5799522673031027E-2</v>
      </c>
      <c r="EC146" s="62">
        <v>211</v>
      </c>
      <c r="ED146" s="62">
        <v>0</v>
      </c>
      <c r="EE146" s="57">
        <v>0</v>
      </c>
      <c r="EF146" s="62">
        <v>9094</v>
      </c>
      <c r="EG146" s="62">
        <v>212</v>
      </c>
      <c r="EH146" s="57">
        <v>2.3312073894875742E-2</v>
      </c>
    </row>
    <row r="147" spans="125:138">
      <c r="DU147" s="93">
        <v>61</v>
      </c>
      <c r="DV147" s="34" t="s">
        <v>16</v>
      </c>
      <c r="DW147" s="62">
        <v>7175</v>
      </c>
      <c r="DX147" s="62">
        <v>52</v>
      </c>
      <c r="DY147" s="57">
        <v>7.2473867595818815E-3</v>
      </c>
      <c r="DZ147" s="62">
        <v>598</v>
      </c>
      <c r="EA147" s="62">
        <v>20</v>
      </c>
      <c r="EB147" s="57">
        <v>3.3444816053511704E-2</v>
      </c>
      <c r="EC147" s="62">
        <v>234</v>
      </c>
      <c r="ED147" s="62">
        <v>0</v>
      </c>
      <c r="EE147" s="57">
        <v>0</v>
      </c>
      <c r="EF147" s="62">
        <v>8007</v>
      </c>
      <c r="EG147" s="62">
        <v>72</v>
      </c>
      <c r="EH147" s="57">
        <v>8.9921318846009745E-3</v>
      </c>
    </row>
    <row r="148" spans="125:138">
      <c r="DU148" s="93">
        <v>62</v>
      </c>
      <c r="DV148" s="34" t="s">
        <v>17</v>
      </c>
      <c r="DW148" s="62">
        <v>10650</v>
      </c>
      <c r="DX148" s="62">
        <v>86</v>
      </c>
      <c r="DY148" s="57">
        <v>8.0751173708920182E-3</v>
      </c>
      <c r="DZ148" s="62">
        <v>1143</v>
      </c>
      <c r="EA148" s="62">
        <v>48</v>
      </c>
      <c r="EB148" s="57">
        <v>4.1994750656167978E-2</v>
      </c>
      <c r="EC148" s="62">
        <v>256</v>
      </c>
      <c r="ED148" s="62">
        <v>0</v>
      </c>
      <c r="EE148" s="57">
        <v>0</v>
      </c>
      <c r="EF148" s="62">
        <v>12049</v>
      </c>
      <c r="EG148" s="62">
        <v>134</v>
      </c>
      <c r="EH148" s="57">
        <v>1.1121254875923314E-2</v>
      </c>
    </row>
    <row r="149" spans="125:138">
      <c r="DU149" s="93">
        <v>63</v>
      </c>
      <c r="DV149" s="34" t="s">
        <v>26</v>
      </c>
      <c r="DW149" s="62">
        <v>7678</v>
      </c>
      <c r="DX149" s="62">
        <v>18</v>
      </c>
      <c r="DY149" s="57">
        <v>2.3443605105496223E-3</v>
      </c>
      <c r="DZ149" s="62">
        <v>813</v>
      </c>
      <c r="EA149" s="62">
        <v>14</v>
      </c>
      <c r="EB149" s="57">
        <v>1.7220172201722016E-2</v>
      </c>
      <c r="EC149" s="62">
        <v>225</v>
      </c>
      <c r="ED149" s="62">
        <v>0</v>
      </c>
      <c r="EE149" s="57">
        <v>0</v>
      </c>
      <c r="EF149" s="62">
        <v>8716</v>
      </c>
      <c r="EG149" s="62">
        <v>32</v>
      </c>
      <c r="EH149" s="57">
        <v>3.6714089031665903E-3</v>
      </c>
    </row>
    <row r="150" spans="125:138">
      <c r="DU150" s="93">
        <v>64</v>
      </c>
      <c r="DV150" s="34" t="s">
        <v>45</v>
      </c>
      <c r="DW150" s="62">
        <v>8409</v>
      </c>
      <c r="DX150" s="62">
        <v>52</v>
      </c>
      <c r="DY150" s="57">
        <v>6.1838506362230945E-3</v>
      </c>
      <c r="DZ150" s="62">
        <v>375</v>
      </c>
      <c r="EA150" s="62">
        <v>9</v>
      </c>
      <c r="EB150" s="57">
        <v>2.4E-2</v>
      </c>
      <c r="EC150" s="62">
        <v>236</v>
      </c>
      <c r="ED150" s="62">
        <v>0</v>
      </c>
      <c r="EE150" s="57">
        <v>0</v>
      </c>
      <c r="EF150" s="62">
        <v>9020</v>
      </c>
      <c r="EG150" s="62">
        <v>61</v>
      </c>
      <c r="EH150" s="57">
        <v>6.7627494456762747E-3</v>
      </c>
    </row>
    <row r="151" spans="125:138">
      <c r="DU151" s="93">
        <v>65</v>
      </c>
      <c r="DV151" s="34" t="s">
        <v>10</v>
      </c>
      <c r="DW151" s="62">
        <v>4153</v>
      </c>
      <c r="DX151" s="62">
        <v>15</v>
      </c>
      <c r="DY151" s="57">
        <v>3.6118468576932339E-3</v>
      </c>
      <c r="DZ151" s="62">
        <v>323</v>
      </c>
      <c r="EA151" s="62">
        <v>5</v>
      </c>
      <c r="EB151" s="57">
        <v>1.5479876160990712E-2</v>
      </c>
      <c r="EC151" s="62">
        <v>88</v>
      </c>
      <c r="ED151" s="62">
        <v>0</v>
      </c>
      <c r="EE151" s="57">
        <v>0</v>
      </c>
      <c r="EF151" s="62">
        <v>4564</v>
      </c>
      <c r="EG151" s="62">
        <v>20</v>
      </c>
      <c r="EH151" s="57">
        <v>4.3821209465381246E-3</v>
      </c>
    </row>
    <row r="152" spans="125:138">
      <c r="DU152" s="93">
        <v>66</v>
      </c>
      <c r="DV152" s="34" t="s">
        <v>5</v>
      </c>
      <c r="DW152" s="62">
        <v>4177</v>
      </c>
      <c r="DX152" s="62">
        <v>34</v>
      </c>
      <c r="DY152" s="57">
        <v>8.1398132631074933E-3</v>
      </c>
      <c r="DZ152" s="62">
        <v>399</v>
      </c>
      <c r="EA152" s="62">
        <v>6</v>
      </c>
      <c r="EB152" s="57">
        <v>1.5037593984962405E-2</v>
      </c>
      <c r="EC152" s="62">
        <v>103</v>
      </c>
      <c r="ED152" s="62">
        <v>1</v>
      </c>
      <c r="EE152" s="57">
        <v>9.7087378640776691E-3</v>
      </c>
      <c r="EF152" s="62">
        <v>4679</v>
      </c>
      <c r="EG152" s="62">
        <v>41</v>
      </c>
      <c r="EH152" s="57">
        <v>8.7625561017311386E-3</v>
      </c>
    </row>
    <row r="153" spans="125:138">
      <c r="DU153" s="93">
        <v>67</v>
      </c>
      <c r="DV153" s="34" t="s">
        <v>6</v>
      </c>
      <c r="DW153" s="62">
        <v>1848</v>
      </c>
      <c r="DX153" s="62">
        <v>5</v>
      </c>
      <c r="DY153" s="57">
        <v>2.7056277056277055E-3</v>
      </c>
      <c r="DZ153" s="62">
        <v>58</v>
      </c>
      <c r="EA153" s="62">
        <v>4</v>
      </c>
      <c r="EB153" s="57">
        <v>6.8965517241379309E-2</v>
      </c>
      <c r="EC153" s="62">
        <v>59</v>
      </c>
      <c r="ED153" s="62">
        <v>0</v>
      </c>
      <c r="EE153" s="57">
        <v>0</v>
      </c>
      <c r="EF153" s="62">
        <v>1965</v>
      </c>
      <c r="EG153" s="62">
        <v>9</v>
      </c>
      <c r="EH153" s="57">
        <v>4.5801526717557254E-3</v>
      </c>
    </row>
    <row r="154" spans="125:138">
      <c r="DU154" s="93">
        <v>68</v>
      </c>
      <c r="DV154" s="34" t="s">
        <v>46</v>
      </c>
      <c r="DW154" s="62">
        <v>2402</v>
      </c>
      <c r="DX154" s="62">
        <v>4</v>
      </c>
      <c r="DY154" s="57">
        <v>1.6652789342214821E-3</v>
      </c>
      <c r="DZ154" s="62">
        <v>114</v>
      </c>
      <c r="EA154" s="62">
        <v>1</v>
      </c>
      <c r="EB154" s="57">
        <v>8.771929824561403E-3</v>
      </c>
      <c r="EC154" s="62">
        <v>147</v>
      </c>
      <c r="ED154" s="62">
        <v>0</v>
      </c>
      <c r="EE154" s="57">
        <v>0</v>
      </c>
      <c r="EF154" s="62">
        <v>2663</v>
      </c>
      <c r="EG154" s="62">
        <v>5</v>
      </c>
      <c r="EH154" s="57">
        <v>1.8775816748028539E-3</v>
      </c>
    </row>
    <row r="155" spans="125:138">
      <c r="DU155" s="93">
        <v>69</v>
      </c>
      <c r="DV155" s="34" t="s">
        <v>47</v>
      </c>
      <c r="DW155" s="62">
        <v>5789</v>
      </c>
      <c r="DX155" s="62">
        <v>78</v>
      </c>
      <c r="DY155" s="57">
        <v>1.3473829676973571E-2</v>
      </c>
      <c r="DZ155" s="62">
        <v>377</v>
      </c>
      <c r="EA155" s="62">
        <v>15</v>
      </c>
      <c r="EB155" s="57">
        <v>3.9787798408488062E-2</v>
      </c>
      <c r="EC155" s="62">
        <v>168</v>
      </c>
      <c r="ED155" s="62">
        <v>0</v>
      </c>
      <c r="EE155" s="57">
        <v>0</v>
      </c>
      <c r="EF155" s="62">
        <v>6334</v>
      </c>
      <c r="EG155" s="62">
        <v>93</v>
      </c>
      <c r="EH155" s="57">
        <v>1.4682664982633407E-2</v>
      </c>
    </row>
    <row r="156" spans="125:138">
      <c r="DU156" s="93">
        <v>70</v>
      </c>
      <c r="DV156" s="34" t="s">
        <v>48</v>
      </c>
      <c r="DW156" s="62">
        <v>985</v>
      </c>
      <c r="DX156" s="62">
        <v>3</v>
      </c>
      <c r="DY156" s="57">
        <v>3.0456852791878172E-3</v>
      </c>
      <c r="DZ156" s="62">
        <v>54</v>
      </c>
      <c r="EA156" s="62">
        <v>0</v>
      </c>
      <c r="EB156" s="57">
        <v>0</v>
      </c>
      <c r="EC156" s="62">
        <v>34</v>
      </c>
      <c r="ED156" s="62">
        <v>0</v>
      </c>
      <c r="EE156" s="57">
        <v>0</v>
      </c>
      <c r="EF156" s="62">
        <v>1073</v>
      </c>
      <c r="EG156" s="62">
        <v>3</v>
      </c>
      <c r="EH156" s="57">
        <v>2.7958993476234857E-3</v>
      </c>
    </row>
    <row r="157" spans="125:138">
      <c r="DU157" s="93">
        <v>71</v>
      </c>
      <c r="DV157" s="34" t="s">
        <v>49</v>
      </c>
      <c r="DW157" s="62">
        <v>3036</v>
      </c>
      <c r="DX157" s="62">
        <v>36</v>
      </c>
      <c r="DY157" s="57">
        <v>1.1857707509881422E-2</v>
      </c>
      <c r="DZ157" s="62">
        <v>116</v>
      </c>
      <c r="EA157" s="62">
        <v>4</v>
      </c>
      <c r="EB157" s="57">
        <v>3.4482758620689655E-2</v>
      </c>
      <c r="EC157" s="62">
        <v>107</v>
      </c>
      <c r="ED157" s="62">
        <v>1</v>
      </c>
      <c r="EE157" s="57">
        <v>9.3457943925233638E-3</v>
      </c>
      <c r="EF157" s="62">
        <v>3259</v>
      </c>
      <c r="EG157" s="62">
        <v>41</v>
      </c>
      <c r="EH157" s="57">
        <v>1.2580546179809757E-2</v>
      </c>
    </row>
    <row r="158" spans="125:138">
      <c r="DU158" s="93">
        <v>72</v>
      </c>
      <c r="DV158" s="34" t="s">
        <v>27</v>
      </c>
      <c r="DW158" s="62">
        <v>1839</v>
      </c>
      <c r="DX158" s="62">
        <v>25</v>
      </c>
      <c r="DY158" s="57">
        <v>1.3594344752582926E-2</v>
      </c>
      <c r="DZ158" s="62">
        <v>137</v>
      </c>
      <c r="EA158" s="62">
        <v>5</v>
      </c>
      <c r="EB158" s="57">
        <v>3.6496350364963501E-2</v>
      </c>
      <c r="EC158" s="62">
        <v>61</v>
      </c>
      <c r="ED158" s="62">
        <v>0</v>
      </c>
      <c r="EE158" s="57">
        <v>0</v>
      </c>
      <c r="EF158" s="62">
        <v>2037</v>
      </c>
      <c r="EG158" s="62">
        <v>30</v>
      </c>
      <c r="EH158" s="57">
        <v>1.4727540500736377E-2</v>
      </c>
    </row>
    <row r="159" spans="125:138">
      <c r="DU159" s="93">
        <v>73</v>
      </c>
      <c r="DV159" s="34" t="s">
        <v>28</v>
      </c>
      <c r="DW159" s="62">
        <v>2512</v>
      </c>
      <c r="DX159" s="62">
        <v>27</v>
      </c>
      <c r="DY159" s="57">
        <v>1.0748407643312101E-2</v>
      </c>
      <c r="DZ159" s="62">
        <v>195</v>
      </c>
      <c r="EA159" s="62">
        <v>8</v>
      </c>
      <c r="EB159" s="57">
        <v>4.1025641025641026E-2</v>
      </c>
      <c r="EC159" s="62">
        <v>71</v>
      </c>
      <c r="ED159" s="62">
        <v>0</v>
      </c>
      <c r="EE159" s="57">
        <v>0</v>
      </c>
      <c r="EF159" s="62">
        <v>2778</v>
      </c>
      <c r="EG159" s="62">
        <v>35</v>
      </c>
      <c r="EH159" s="57">
        <v>1.259899208063355E-2</v>
      </c>
    </row>
    <row r="160" spans="125:138">
      <c r="DU160" s="93">
        <v>74</v>
      </c>
      <c r="DV160" s="34" t="s">
        <v>29</v>
      </c>
      <c r="DW160" s="62">
        <v>1147</v>
      </c>
      <c r="DX160" s="62">
        <v>11</v>
      </c>
      <c r="DY160" s="57">
        <v>9.5902353966870104E-3</v>
      </c>
      <c r="DZ160" s="62">
        <v>66</v>
      </c>
      <c r="EA160" s="62">
        <v>6</v>
      </c>
      <c r="EB160" s="57">
        <v>9.0909090909090912E-2</v>
      </c>
      <c r="EC160" s="62">
        <v>43</v>
      </c>
      <c r="ED160" s="62">
        <v>0</v>
      </c>
      <c r="EE160" s="57">
        <v>0</v>
      </c>
      <c r="EF160" s="62">
        <v>1256</v>
      </c>
      <c r="EG160" s="62">
        <v>17</v>
      </c>
      <c r="EH160" s="57">
        <v>1.3535031847133758E-2</v>
      </c>
    </row>
    <row r="161" spans="125:138">
      <c r="DU161" s="142" t="s">
        <v>0</v>
      </c>
      <c r="DV161" s="142"/>
      <c r="DW161" s="62">
        <v>1093621</v>
      </c>
      <c r="DX161" s="62">
        <v>5405</v>
      </c>
      <c r="DY161" s="57">
        <v>4.9422971943662384E-3</v>
      </c>
      <c r="DZ161" s="62">
        <v>84993</v>
      </c>
      <c r="EA161" s="62">
        <v>1905</v>
      </c>
      <c r="EB161" s="57">
        <v>2.2413610532632099E-2</v>
      </c>
      <c r="EC161" s="62">
        <v>38453</v>
      </c>
      <c r="ED161" s="62">
        <v>13</v>
      </c>
      <c r="EE161" s="57">
        <v>3.3807505266169089E-4</v>
      </c>
      <c r="EF161" s="62">
        <v>1217067</v>
      </c>
      <c r="EG161" s="62">
        <v>7323</v>
      </c>
      <c r="EH161" s="57">
        <v>6.0169242942253792E-3</v>
      </c>
    </row>
  </sheetData>
  <mergeCells count="79">
    <mergeCell ref="DE3:DS3"/>
    <mergeCell ref="DH4:DJ4"/>
    <mergeCell ref="G4:I4"/>
    <mergeCell ref="V4:X4"/>
    <mergeCell ref="S3:AG3"/>
    <mergeCell ref="D3:R3"/>
    <mergeCell ref="AH3:AV3"/>
    <mergeCell ref="AK4:AM4"/>
    <mergeCell ref="AW3:BK3"/>
    <mergeCell ref="AZ4:BB4"/>
    <mergeCell ref="BL3:BZ3"/>
    <mergeCell ref="BO4:BQ4"/>
    <mergeCell ref="CA3:CO3"/>
    <mergeCell ref="CP3:DD3"/>
    <mergeCell ref="CD4:CF4"/>
    <mergeCell ref="CS4:CU4"/>
    <mergeCell ref="B80:C80"/>
    <mergeCell ref="CG4:CI4"/>
    <mergeCell ref="B3:B5"/>
    <mergeCell ref="AN4:AP4"/>
    <mergeCell ref="AT4:AV4"/>
    <mergeCell ref="AW4:AY4"/>
    <mergeCell ref="C3:C5"/>
    <mergeCell ref="BC4:BE4"/>
    <mergeCell ref="BI4:BK4"/>
    <mergeCell ref="BL4:BN4"/>
    <mergeCell ref="AB4:AD4"/>
    <mergeCell ref="AQ4:AS4"/>
    <mergeCell ref="BF4:BH4"/>
    <mergeCell ref="D4:F4"/>
    <mergeCell ref="J4:L4"/>
    <mergeCell ref="AH4:AJ4"/>
    <mergeCell ref="AE4:AG4"/>
    <mergeCell ref="M4:O4"/>
    <mergeCell ref="DK4:DM4"/>
    <mergeCell ref="CM4:CO4"/>
    <mergeCell ref="CP4:CR4"/>
    <mergeCell ref="DB4:DD4"/>
    <mergeCell ref="DE4:DG4"/>
    <mergeCell ref="P4:R4"/>
    <mergeCell ref="S4:U4"/>
    <mergeCell ref="Y4:AA4"/>
    <mergeCell ref="CA4:CC4"/>
    <mergeCell ref="BU4:BW4"/>
    <mergeCell ref="CJ4:CL4"/>
    <mergeCell ref="CY4:DA4"/>
    <mergeCell ref="CV4:CX4"/>
    <mergeCell ref="BR4:BT4"/>
    <mergeCell ref="EC85:EE85"/>
    <mergeCell ref="DU4:DV5"/>
    <mergeCell ref="DY5:DZ5"/>
    <mergeCell ref="DW84:EH84"/>
    <mergeCell ref="DV84:DV86"/>
    <mergeCell ref="EF5:EG5"/>
    <mergeCell ref="EH5:EI5"/>
    <mergeCell ref="DU84:DU86"/>
    <mergeCell ref="EF85:EH85"/>
    <mergeCell ref="BX4:BZ4"/>
    <mergeCell ref="DU161:DV161"/>
    <mergeCell ref="EA5:EB5"/>
    <mergeCell ref="DW85:DY85"/>
    <mergeCell ref="DZ85:EB85"/>
    <mergeCell ref="DQ4:DS4"/>
    <mergeCell ref="DN4:DP4"/>
    <mergeCell ref="EX4:EX5"/>
    <mergeCell ref="DX4:DX5"/>
    <mergeCell ref="DY4:EC4"/>
    <mergeCell ref="EO5:EP5"/>
    <mergeCell ref="ET5:EU5"/>
    <mergeCell ref="EV5:EW5"/>
    <mergeCell ref="EM4:EQ4"/>
    <mergeCell ref="EJ5:EK5"/>
    <mergeCell ref="EM5:EN5"/>
    <mergeCell ref="ER5:ES5"/>
    <mergeCell ref="EE4:EE5"/>
    <mergeCell ref="EV4:EW4"/>
    <mergeCell ref="ER4:ES4"/>
    <mergeCell ref="ET4:EU4"/>
    <mergeCell ref="EF4:EK4"/>
  </mergeCells>
  <phoneticPr fontId="3"/>
  <pageMargins left="0.59055118110236227" right="0.31496062992125984" top="0.59055118110236227" bottom="0.59055118110236227" header="0.31496062992125984" footer="0.31496062992125984"/>
  <pageSetup paperSize="8" scale="73" fitToHeight="0" orientation="landscape" r:id="rId1"/>
  <headerFooter>
    <oddHeader>&amp;R&amp;"ＭＳ 明朝,標準"&amp;12 2-7.人間ドック受診に係る分析</oddHeader>
  </headerFooter>
  <colBreaks count="3" manualBreakCount="3">
    <brk id="33" max="79" man="1"/>
    <brk id="63" max="79" man="1"/>
    <brk id="93" max="79" man="1"/>
  </colBreaks>
  <ignoredErrors>
    <ignoredError sqref="DM6:DM80 DP6:DP80 ER7:ER48 EV6:EV48 EO6:EO48 DG7:DG80 DG6 DJ6:DJ80 EA6 EH6:EH48 EJ6:EJ48 ET6:ET48 F80 I80 L80 O80 R80 U80 X80 AA80 AD80 AG80 AJ80 AM80 AP80 AS80 AV80 AY80 BB80 BE80 BH80 BK80 BN80 BQ80 BT80 BW80 BZ80 CC80 CF80 CI80 CL80 CO80 CR80 CU80 CX80 DA80 DD80" formula="1"/>
    <ignoredError sqref="F7:F78 L6:L79 O6 U6:U79 AA6:AA79 AD6 AJ6:AJ79 AP6:AP79 AS6 AY6:AY79 BE6:BE79 BH6 BN6:BN79 BT6:BT79 BW6 CC6:CC79 CI6:CI79 CL6 CR6:CR79 CX6:CX79 DA6 DL6 DO6 O7 AD7 AS7 BH7 BW7 CL7 DA7 DE7:DF7 DK7:DL7 DN7:DO7 O8 AD8 AS8 BH8 BW8 CL8 DA8 DE8:DF8 DK8:DL8 DN8:DO8 O9 AD9 AS9 BH9 BW9 CL9 DA9 DE9:DF9 DK9:DL9 DN9:DO9 O10 AD10 AS10 BH10 BW10 CL10 DA10 DE10:DF10 DK10:DL10 DN10:DO10 O11 AD11 AS11 BH11 BW11 CL11 DA11 DE11:DF11 DK11:DL11 DN11:DO11 O12 AD12 AS12 BH12 BW12 CL12 DA12 DE12:DF12 DK12:DL12 DN12:DO12 O13 AD13 AS13 BH13 BW13 CL13 DA13 DE13:DF13 DK13:DL13 DN13:DO13 O14 AD14 AS14 BH14 BW14 CL14 DA14 DE14:DF14 DK14:DL14 DN14:DO14 O15 AD15 AS15 BH15 BW15 CL15 DA15 DE15:DF15 DK15:DL15 DN15:DO15 O16 AD16 AS16 BH16 BW16 CL16 DA16 DE16:DF16 DK16:DL16 DN16:DO16 O17 AD17 AS17 BH17 BW17 CL17 DA17 DE17:DF17 DK17:DL17 DN17:DO17 O18 AD18 AS18 BH18 BW18 CL18 DA18 DE18:DF18 DK18:DL18 DN18:DO18 O19 AD19 AS19 BH19 BW19 CL19 DA19 DE19:DF19 DK19:DL19 DN19:DO19 O20 AD20 AS20 BH20 BW20 CL20 DA20 DE20:DF20 DK20:DL20 DN20:DO20 O21 AD21 AS21 BH21 BW21 CL21 DA21 DE21:DF21 DK21:DL21 DN21:DO21 O22 AD22 AS22 BH22 BW22 CL22 DA22 DE22:DF22 DK22:DL22 DN22:DO22 O23 AD23 AS23 BH23 BW23 CL23 DA23 DE23:DF23 DK23:DL23 DN23:DO23 O24 AD24 AS24 BH24 BW24 CL24 DA24 DE24:DF24 DK24:DL24 DN24:DO24 O25 AD25 AS25 BH25 BW25 CL25 DA25 DE25:DF25 DK25:DL25 DN25:DO25 O26 AD26 AS26 BH26 BW26 CL26 DA26 DE26:DF26 DK26:DL26 DN26:DO26 O27 AD27 AS27 BH27 BW27 CL27 DA27 DE27:DF27 DK27:DL27 DN27:DO27 O28 AD28 AS28 BH28 BW28 CL28 DA28 DE28:DF28 DK28:DL28 DN28:DO28 O29 AD29 AS29 BH29 BW29 CL29 DA29 DE29:DF29 DK29:DL29 DN29:DO29 O30 AD30 AS30 BH30 BW30 CL30 DA30 DE30:DF30 DK30:DL30 DN30:DO30 O31 AD31 AS31 BH31 BW31 CL31 DA31 DE31:DF31 DK31:DL31 DN31:DO31 O32 AD32 AS32 BH32 BW32 CL32 DA32 DE32:DF32 DK32:DL32 DN32:DO32 O33 AD33 AS33 BH33 BW33 CL33 DA33 DE33:DF33 DK33:DL33 DN33:DO33 O34 AD34 AS34 BH34 BW34 CL34 DA34 DE34:DF34 DK34:DL34 DN34:DO34 O35 AD35 AS35 BH35 BW35 CL35 DA35 DE35:DF35 DK35:DL35 DN35:DO35 O36 AD36 AS36 BH36 BW36 CL36 DA36 DE36:DF36 DK36:DL36 DN36:DO36 O37 AD37 AS37 BH37 BW37 CL37 DA37 DE37:DF37 DK37:DL37 DN37:DO37 O38 AD38 AS38 BH38 BW38 CL38 DA38 DE38:DF38 DK38:DL38 DN38:DO38 O39 AD39 AS39 BH39 BW39 CL39 DA39 DE39:DF39 DK39:DL39 DN39:DO39 O40 AD40 AS40 BH40 BW40 CL40 DA40 DE40:DF40 DK40:DL40 DN40:DO40 O41 AD41 AS41 BH41 BW41 CL41 DA41 DE41:DF41 DK41:DL41 DN41:DO41 O42 AD42 AS42 BH42 BW42 CL42 DA42 DE42:DF42 DK42:DL42 DN42:DO42 O43 AD43 AS43 BH43 BW43 CL43 DA43 DE43:DF43 DK43:DL43 DN43:DO43 O44 AD44 AS44 BH44 BW44 CL44 DA44 DE44:DF44 DK44:DL44 DN44:DO44 O45 AD45 AS45 BH45 BW45 CL45 DA45 DE45:DF45 DK45:DL45 DN45:DO45 O46 AD46 AS46 BH46 BW46 CL46 DA46 DE46:DF46 DK46:DL46 DN46:DO46 O47 AD47 AS47 BH47 BW47 CL47 DA47 DE47:DF47 DK47:DL47 DN47:DO47 O48 AD48 AS48 BH48 BW48 CL48 DA48 DE48:DF48 DK48:DL48 DN48:DO48 O49 AD49 AS49 BH49 BW49 CL49 DA49 DE49:DF49 DK49:DL49 DN49:DO49 O50 AD50 AS50 BH50 BW50 CL50 DA50 DE50:DF50 DK50:DL50 DN50:DO50 O51 AD51 AS51 BH51 BW51 CL51 DA51 DE51:DF51 DK51:DL51 DN51:DO51 O52 AD52 AS52 BH52 BW52 CL52 DA52 DE52:DF52 DK52:DL52 DN52:DO52 O53 AD53 AS53 BH53 BW53 CL53 DA53 DE53:DF53 DK53:DL53 DN53:DO53 O54 AD54 AS54 BH54 BW54 CL54 DA54 DE54:DF54 DK54:DL54 DN54:DO54 O55 AD55 AS55 BH55 BW55 CL55 DA55 DE55:DF55 DK55:DL55 DN55:DO55 O56 AD56 AS56 BH56 BW56 CL56 DA56 DE56:DF56 DK56:DL56 DN56:DO56 O57 AD57 AS57 BH57 BW57 CL57 DA57 DE57:DF57 DK57:DL57 DN57:DO57 O58 AD58 AS58 BH58 BW58 CL58 DA58 DE58:DF58 DK58:DL58 DN58:DO58 O59 AD59 AS59 BH59 BW59 CL59 DA59 DE59:DF59 DK59:DL59 DN59:DO59 O60 AD60 AS60 BH60 BW60 CL60 DA60 DE60:DF60 DK60:DL60 DN60:DO60 O61 AD61 AS61 BH61 BW61 CL61 DA61 DE61:DF61 DK61:DL61 DN61:DO61 O62 AD62 AS62 BH62 BW62 CL62 DA62 DE62:DF62 DK62:DL62 DN62:DO62 O63 AD63 AS63 BH63 BW63 CL63 DA63 DE63:DF63 DK63:DL63 DN63:DO63 O64 AD64 AS64 BH64 BW64 CL64 DA64 DE64:DF64 DK64:DL64 DN64:DO64 O65 AD65 AS65 BH65 BW65 CL65 DA65 DE65:DF65 DK65:DL65 DN65:DO65 O66 AD66 AS66 BH66 BW66 CL66 DA66 DE66:DF66 DK66:DL66 DN66:DO66 O67 AD67 AS67 BH67 BW67 CL67 DA67 DE67:DF67 DK67:DL67 DN67:DO67 O68 AD68 AS68 BH68 BW68 CL68 DA68 DE68:DF68 DK68:DL68 DN68:DO68 O69 AD69 AS69 BH69 BW69 CL69 DA69 DE69:DF69 DK69:DL69 DN69:DO69 O70 AD70 AS70 BH70 BW70 CL70 DA70 DE70:DF70 DK70:DL70 DN70:DO70 O71 AD71 AS71 BH71 BW71 CL71 DA71 DE71:DF71 DK71:DL71 DN71:DO71 O72 AD72 AS72 BH72 BW72 CL72 DA72 DE72:DF72 DK72:DL72 DN72:DO72 O73 AD73 AS73 BH73 BW73 CL73 DA73 DE73:DF73 DK73:DL73 DN73:DO73 O74 AD74 AS74 BH74 BW74 CL74 DA74 DE74:DF74 DK74:DL74 DN74:DO74 O75 AD75 AS75 BH75 BW75 CL75 DA75 DE75:DF75 DK75:DL75 DN75:DO75 O76 AD76 AS76 BH76 BW76 CL76 DA76 DE76:DF76 DK76:DL76 DN76:DO76 O77 AD77 AS77 BH77 BW77 CL77 DA77 DE77:DF77 DK77:DL77 DN77:DO77 O78 AD78 AS78 BH78 BW78 CL78 DA78 DE78:DF78 DK78:DL78 DN78:DO78 O79 AD79 AS79 BH79 BW79 CL79 DA79 DE79:DF79 DK79:DL79 DN79:DO79 DY6" emptyCellReference="1"/>
    <ignoredError sqref="DX7:DX48 DZ7:DZ48 EC6 EG7:EG48 EK7:EK48 EN6:EN48 EQ6:EQ48 ES7:ES47 EW6:EW48 EB7:EC48" evalError="1"/>
    <ignoredError sqref="DY7:DY48" evalError="1" emptyCellReference="1"/>
    <ignoredError sqref="EA7:EA48" evalError="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DBF6-762E-4DD3-B285-FACF13FD325A}">
  <sheetPr codeName="Sheet18"/>
  <dimension ref="B1:J80"/>
  <sheetViews>
    <sheetView showGridLines="0" zoomScaleNormal="100" zoomScaleSheetLayoutView="44" workbookViewId="0"/>
  </sheetViews>
  <sheetFormatPr defaultColWidth="9" defaultRowHeight="13.5"/>
  <cols>
    <col min="1" max="1" width="4.625" style="4" customWidth="1"/>
    <col min="2" max="9" width="15.375" style="4" customWidth="1"/>
    <col min="10" max="10" width="8.375" style="4" customWidth="1"/>
    <col min="11" max="12" width="20.625" style="4" customWidth="1"/>
    <col min="13" max="13" width="5.625" style="4" customWidth="1"/>
    <col min="14" max="16384" width="9" style="4"/>
  </cols>
  <sheetData>
    <row r="1" spans="2:10" ht="16.5" customHeight="1">
      <c r="B1" s="4" t="s">
        <v>181</v>
      </c>
      <c r="J1" s="4" t="s">
        <v>186</v>
      </c>
    </row>
    <row r="2" spans="2:10" ht="16.5" customHeight="1">
      <c r="B2" s="4" t="s">
        <v>184</v>
      </c>
      <c r="J2" s="4" t="s">
        <v>184</v>
      </c>
    </row>
    <row r="79" ht="16.5" customHeight="1"/>
    <row r="80" ht="16.5" customHeight="1"/>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78"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B33FB-9AD1-4187-B641-6127AA0B0A31}">
  <sheetPr codeName="Sheet19"/>
  <dimension ref="B1:P83"/>
  <sheetViews>
    <sheetView showGridLines="0" zoomScaleNormal="100" zoomScaleSheetLayoutView="41" workbookViewId="0"/>
  </sheetViews>
  <sheetFormatPr defaultColWidth="9" defaultRowHeight="13.5"/>
  <cols>
    <col min="1" max="1" width="4.625" style="4" customWidth="1"/>
    <col min="2" max="6" width="14.875" style="4" customWidth="1"/>
    <col min="7" max="7" width="8.375" style="4" customWidth="1"/>
    <col min="8" max="8" width="5.625" style="4" customWidth="1"/>
    <col min="9" max="13" width="14.875" style="4" customWidth="1"/>
    <col min="14" max="14" width="8.375" style="4" customWidth="1"/>
    <col min="15" max="15" width="5.625" style="4" customWidth="1"/>
    <col min="16" max="17" width="9" style="4"/>
    <col min="18" max="19" width="14.875" style="4" customWidth="1"/>
    <col min="20" max="20" width="8.375" style="4" customWidth="1"/>
    <col min="21" max="23" width="9" style="4"/>
    <col min="24" max="24" width="6.625" style="4" customWidth="1"/>
    <col min="25" max="16384" width="9" style="4"/>
  </cols>
  <sheetData>
    <row r="1" spans="2:16" ht="16.5" customHeight="1">
      <c r="B1" s="4" t="s">
        <v>180</v>
      </c>
    </row>
    <row r="2" spans="2:16" ht="16.5" customHeight="1">
      <c r="B2" s="4" t="s">
        <v>184</v>
      </c>
    </row>
    <row r="3" spans="2:16" ht="16.5" customHeight="1">
      <c r="B3" s="4" t="s">
        <v>185</v>
      </c>
      <c r="I3" s="4" t="s">
        <v>204</v>
      </c>
      <c r="P3" s="4" t="s">
        <v>147</v>
      </c>
    </row>
    <row r="80" ht="16.5" customHeight="1"/>
    <row r="81" ht="16.5" customHeight="1"/>
    <row r="82" ht="16.5" customHeight="1"/>
    <row r="83" ht="16.5" customHeight="1"/>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7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F8EA-0B21-44CE-9D22-874DA79364E5}">
  <sheetPr codeName="Sheet12"/>
  <dimension ref="A1:O84"/>
  <sheetViews>
    <sheetView showGridLines="0" zoomScaleNormal="100" zoomScaleSheetLayoutView="100" workbookViewId="0"/>
  </sheetViews>
  <sheetFormatPr defaultColWidth="9" defaultRowHeight="13.5"/>
  <cols>
    <col min="1" max="1" width="4.625" style="16"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181</v>
      </c>
    </row>
    <row r="2" spans="2:15" ht="16.5" customHeight="1">
      <c r="B2" s="16" t="s">
        <v>187</v>
      </c>
    </row>
    <row r="4" spans="2:15" ht="13.5" customHeight="1">
      <c r="B4" s="17"/>
      <c r="C4" s="18"/>
      <c r="D4" s="18"/>
      <c r="E4" s="18"/>
      <c r="F4" s="18"/>
      <c r="G4" s="19"/>
    </row>
    <row r="5" spans="2:15" ht="13.5" customHeight="1">
      <c r="B5" s="20"/>
      <c r="C5" s="21"/>
      <c r="D5" s="22">
        <v>2.6000000000000002E-2</v>
      </c>
      <c r="E5" s="11" t="s">
        <v>206</v>
      </c>
      <c r="F5" s="23">
        <v>3.4000000000000002E-2</v>
      </c>
      <c r="G5" s="24" t="s">
        <v>207</v>
      </c>
    </row>
    <row r="6" spans="2:15">
      <c r="B6" s="20"/>
      <c r="D6" s="22"/>
      <c r="E6" s="11"/>
      <c r="F6" s="23"/>
      <c r="G6" s="24"/>
    </row>
    <row r="7" spans="2:15">
      <c r="B7" s="20"/>
      <c r="C7" s="25"/>
      <c r="D7" s="22">
        <v>0.02</v>
      </c>
      <c r="E7" s="11" t="s">
        <v>206</v>
      </c>
      <c r="F7" s="23">
        <v>2.6000000000000002E-2</v>
      </c>
      <c r="G7" s="24" t="s">
        <v>208</v>
      </c>
    </row>
    <row r="8" spans="2:15">
      <c r="B8" s="20"/>
      <c r="D8" s="22"/>
      <c r="E8" s="11"/>
      <c r="F8" s="23"/>
      <c r="G8" s="24"/>
    </row>
    <row r="9" spans="2:15">
      <c r="B9" s="20"/>
      <c r="C9" s="26"/>
      <c r="D9" s="22">
        <v>1.4E-2</v>
      </c>
      <c r="E9" s="11" t="s">
        <v>206</v>
      </c>
      <c r="F9" s="23">
        <v>0.02</v>
      </c>
      <c r="G9" s="24" t="s">
        <v>208</v>
      </c>
    </row>
    <row r="10" spans="2:15">
      <c r="B10" s="20"/>
      <c r="D10" s="22"/>
      <c r="E10" s="11"/>
      <c r="F10" s="23"/>
      <c r="G10" s="24"/>
    </row>
    <row r="11" spans="2:15">
      <c r="B11" s="20"/>
      <c r="C11" s="27"/>
      <c r="D11" s="22">
        <v>8.0000000000000002E-3</v>
      </c>
      <c r="E11" s="11" t="s">
        <v>206</v>
      </c>
      <c r="F11" s="23">
        <v>1.4E-2</v>
      </c>
      <c r="G11" s="24" t="s">
        <v>208</v>
      </c>
    </row>
    <row r="12" spans="2:15">
      <c r="B12" s="20"/>
      <c r="D12" s="22"/>
      <c r="E12" s="11"/>
      <c r="F12" s="23"/>
      <c r="G12" s="24"/>
    </row>
    <row r="13" spans="2:15">
      <c r="B13" s="20"/>
      <c r="C13" s="28"/>
      <c r="D13" s="22">
        <v>2E-3</v>
      </c>
      <c r="E13" s="11" t="s">
        <v>206</v>
      </c>
      <c r="F13" s="23">
        <v>8.0000000000000002E-3</v>
      </c>
      <c r="G13" s="24" t="s">
        <v>208</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16189-7B9C-4DD9-86AF-F9681B3E7522}">
  <sheetPr codeName="Sheet10"/>
  <dimension ref="A1:O84"/>
  <sheetViews>
    <sheetView showGridLines="0" zoomScaleNormal="100" zoomScaleSheetLayoutView="100" workbookViewId="0"/>
  </sheetViews>
  <sheetFormatPr defaultColWidth="9" defaultRowHeight="13.5"/>
  <cols>
    <col min="1" max="1" width="4.625" style="16"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180</v>
      </c>
    </row>
    <row r="2" spans="2:15" ht="16.5" customHeight="1">
      <c r="B2" s="16" t="s">
        <v>187</v>
      </c>
    </row>
    <row r="3" spans="2:15">
      <c r="B3" s="16" t="s">
        <v>182</v>
      </c>
    </row>
    <row r="4" spans="2:15" ht="13.5" customHeight="1">
      <c r="B4" s="17"/>
      <c r="C4" s="18"/>
      <c r="D4" s="18"/>
      <c r="E4" s="18"/>
      <c r="F4" s="18"/>
      <c r="G4" s="19"/>
    </row>
    <row r="5" spans="2:15" ht="13.5" customHeight="1">
      <c r="B5" s="20"/>
      <c r="C5" s="21"/>
      <c r="D5" s="22">
        <v>0.02</v>
      </c>
      <c r="E5" s="11" t="s">
        <v>206</v>
      </c>
      <c r="F5" s="23">
        <v>2.3E-2</v>
      </c>
      <c r="G5" s="24" t="s">
        <v>207</v>
      </c>
    </row>
    <row r="6" spans="2:15">
      <c r="B6" s="20"/>
      <c r="D6" s="22"/>
      <c r="E6" s="11"/>
      <c r="F6" s="23"/>
      <c r="G6" s="24"/>
    </row>
    <row r="7" spans="2:15">
      <c r="B7" s="20"/>
      <c r="C7" s="25"/>
      <c r="D7" s="22">
        <v>1.4999999999999999E-2</v>
      </c>
      <c r="E7" s="11" t="s">
        <v>206</v>
      </c>
      <c r="F7" s="23">
        <v>0.02</v>
      </c>
      <c r="G7" s="24" t="s">
        <v>208</v>
      </c>
    </row>
    <row r="8" spans="2:15">
      <c r="B8" s="20"/>
      <c r="D8" s="22"/>
      <c r="E8" s="11"/>
      <c r="F8" s="23"/>
      <c r="G8" s="24"/>
    </row>
    <row r="9" spans="2:15">
      <c r="B9" s="20"/>
      <c r="C9" s="26"/>
      <c r="D9" s="22">
        <v>0.01</v>
      </c>
      <c r="E9" s="11" t="s">
        <v>206</v>
      </c>
      <c r="F9" s="23">
        <v>1.4999999999999999E-2</v>
      </c>
      <c r="G9" s="24" t="s">
        <v>208</v>
      </c>
    </row>
    <row r="10" spans="2:15">
      <c r="B10" s="20"/>
      <c r="D10" s="22"/>
      <c r="E10" s="11"/>
      <c r="F10" s="23"/>
      <c r="G10" s="24"/>
    </row>
    <row r="11" spans="2:15">
      <c r="B11" s="20"/>
      <c r="C11" s="27"/>
      <c r="D11" s="22">
        <v>5.0000000000000001E-3</v>
      </c>
      <c r="E11" s="11" t="s">
        <v>206</v>
      </c>
      <c r="F11" s="23">
        <v>0.01</v>
      </c>
      <c r="G11" s="24" t="s">
        <v>208</v>
      </c>
    </row>
    <row r="12" spans="2:15">
      <c r="B12" s="20"/>
      <c r="D12" s="22"/>
      <c r="E12" s="11"/>
      <c r="F12" s="23"/>
      <c r="G12" s="24"/>
    </row>
    <row r="13" spans="2:15">
      <c r="B13" s="20"/>
      <c r="C13" s="28"/>
      <c r="D13" s="22">
        <v>0</v>
      </c>
      <c r="E13" s="11" t="s">
        <v>206</v>
      </c>
      <c r="F13" s="23">
        <v>5.0000000000000001E-3</v>
      </c>
      <c r="G13" s="24" t="s">
        <v>208</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年齢別_人間ドック受診率</vt:lpstr>
      <vt:lpstr>男女別_人間ドック受診率</vt:lpstr>
      <vt:lpstr>年齢別_人間ドック受診率グラフ</vt:lpstr>
      <vt:lpstr>自己負担割合別人間ドック受診率グラフ</vt:lpstr>
      <vt:lpstr>市区町村別_人間ドック受診率</vt:lpstr>
      <vt:lpstr>市町村別_全体人間ドック受診率グラフ</vt:lpstr>
      <vt:lpstr>市町村別_自己負担割合別人間ドック受診率グラフ</vt:lpstr>
      <vt:lpstr>市区町村別_全体人間ドック受診率MAP</vt:lpstr>
      <vt:lpstr>市区町村別_自己負担割合1割人間ドック受診率MAP</vt:lpstr>
      <vt:lpstr>市区町村別_自己負担割合2割人間ドック受診率MAP</vt:lpstr>
      <vt:lpstr>市区町村別_自己負担割合3割人間ドック受診率MAP</vt:lpstr>
      <vt:lpstr>市区町村別_自己負担割合1割人間ドック受診率MAP!Print_Area</vt:lpstr>
      <vt:lpstr>市区町村別_自己負担割合2割人間ドック受診率MAP!Print_Area</vt:lpstr>
      <vt:lpstr>市区町村別_自己負担割合3割人間ドック受診率MAP!Print_Area</vt:lpstr>
      <vt:lpstr>市区町村別_人間ドック受診率!Print_Area</vt:lpstr>
      <vt:lpstr>市区町村別_全体人間ドック受診率MAP!Print_Area</vt:lpstr>
      <vt:lpstr>市町村別_自己負担割合別人間ドック受診率グラフ!Print_Area</vt:lpstr>
      <vt:lpstr>市町村別_全体人間ドック受診率グラフ!Print_Area</vt:lpstr>
      <vt:lpstr>自己負担割合別人間ドック受診率グラフ!Print_Area</vt:lpstr>
      <vt:lpstr>男女別_人間ドック受診率!Print_Area</vt:lpstr>
      <vt:lpstr>年齢別_人間ドック受診率!Print_Area</vt:lpstr>
      <vt:lpstr>年齢別_人間ドック受診率グラフ!Print_Area</vt:lpstr>
      <vt:lpstr>市区町村別_人間ドック受診率!Print_Titles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2023-09-25T05:30:12Z</dcterms:created>
  <dcterms:modified xsi:type="dcterms:W3CDTF">2023-12-26T05:14:18Z</dcterms:modified>
  <cp:category/>
  <cp:contentStatus/>
  <dc:language/>
  <cp:version/>
</cp:coreProperties>
</file>